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dochody" sheetId="1" r:id="rId1"/>
    <sheet name="wydatki" sheetId="2" r:id="rId2"/>
  </sheets>
  <definedNames>
    <definedName name="_xlnm.Print_Titles" localSheetId="0">'dochody'!$6:$7</definedName>
    <definedName name="_xlnm.Print_Titles" localSheetId="1">'wydatki'!$6:$7</definedName>
  </definedNames>
  <calcPr fullCalcOnLoad="1"/>
</workbook>
</file>

<file path=xl/sharedStrings.xml><?xml version="1.0" encoding="utf-8"?>
<sst xmlns="http://schemas.openxmlformats.org/spreadsheetml/2006/main" count="109" uniqueCount="62">
  <si>
    <t>Zespół Szkół Chemiczno-Medycznych i Ogólnokształcących</t>
  </si>
  <si>
    <t>miesiące</t>
  </si>
  <si>
    <t>Razem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</si>
  <si>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</si>
  <si>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</si>
  <si>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</si>
  <si>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</si>
  <si>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</si>
  <si>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</si>
  <si>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</si>
  <si>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</si>
  <si>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</si>
  <si>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</si>
  <si>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</si>
  <si>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</si>
  <si>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Nazwa jednostki</t>
  </si>
  <si>
    <t>Zespół Szkół Gastronomiczno-Hotelarskich</t>
  </si>
  <si>
    <t>Powiatowy Inspektorat Nadzoru Budowlanego</t>
  </si>
  <si>
    <t>Zarząd Dróg Powiatowych</t>
  </si>
  <si>
    <t>Specjalny Ośrodek Szkolno-Wychowawczy</t>
  </si>
  <si>
    <t>Dom Pomocy Społecznej "PRZYJAŹŃ"</t>
  </si>
  <si>
    <t>Powiatowa Poradnia Psychologiczno-Pedagogiczna</t>
  </si>
  <si>
    <t>Zespół Szkół Techniczno-Usługowych</t>
  </si>
  <si>
    <t>Wieloprofilowy Zespół Szkół</t>
  </si>
  <si>
    <t>Centrum Kształcenia Ustawicznego</t>
  </si>
  <si>
    <t>Zespół Szkół Specjalnych Radzionków</t>
  </si>
  <si>
    <t xml:space="preserve">I Liceum Ogólnolształcące im. S. Sempołowskiej </t>
  </si>
  <si>
    <t>Zespół Szkół Elektoniczno-Ekonomicznych</t>
  </si>
  <si>
    <t>V Liceum Ogólnokształcące im. Powstańców Śląskich</t>
  </si>
  <si>
    <t>Zespół Szkół Techniczno-Humanistycznych</t>
  </si>
  <si>
    <t>Zespół Szkół Budowlano-Architektonicznych</t>
  </si>
  <si>
    <t>Centrum Edukacji Ekonomiczno-Handlowej</t>
  </si>
  <si>
    <t>II Liceum Ogólnokształcące im. S. Staszica</t>
  </si>
  <si>
    <t>Edukacyjne Centrum Ubioru i Rzemiosła</t>
  </si>
  <si>
    <t>Dom Pomocy Społecznej Łubie</t>
  </si>
  <si>
    <t>Zespół Szkół Ponadgimnazjalnych Nakło Śl.</t>
  </si>
  <si>
    <t>Młodzieżowy Dom Kultury Nr 2</t>
  </si>
  <si>
    <t>Dom Pomocy Społecznej Zbrosławice</t>
  </si>
  <si>
    <t>Dom Pomocy Społecznej Miedary</t>
  </si>
  <si>
    <t>Zespół Szkół Techniczno-Ekonomicznych</t>
  </si>
  <si>
    <t>Zespół Szkół Technicznych i Ogólnokształcących</t>
  </si>
  <si>
    <t>Dom Pomocy Społecznej Nakło Śl.</t>
  </si>
  <si>
    <t>Dom Pomocy Społecznej O. Kamilianów Zbrosławice</t>
  </si>
  <si>
    <t>Dom Pomocy Społecznej, Tarnowskie Góry</t>
  </si>
  <si>
    <t>Powiatowe Centrum Pomocy Rodzinie</t>
  </si>
  <si>
    <t>Rodzinny Dom Dziecka w Świerklańcu</t>
  </si>
  <si>
    <t>Rodzinny Dom Dziecka w Karchowicach</t>
  </si>
  <si>
    <t>Komenda Powiatowa Państwowej Straży Pożarnej</t>
  </si>
  <si>
    <t>Starostwo Powiatowe w Tarnowskich Górach</t>
  </si>
  <si>
    <t>Powiatowy Urząd Pracy</t>
  </si>
  <si>
    <t>Załącznik nr 1</t>
  </si>
  <si>
    <t>Załącznik nr 2</t>
  </si>
  <si>
    <t>I</t>
  </si>
  <si>
    <t>II</t>
  </si>
  <si>
    <t>III</t>
  </si>
  <si>
    <t>IV</t>
  </si>
  <si>
    <t xml:space="preserve">        </t>
  </si>
  <si>
    <t>kwartał</t>
  </si>
  <si>
    <t>DOCHODY</t>
  </si>
  <si>
    <t>Powiatowy Zespół Obsługi Finansowej Oświaty</t>
  </si>
  <si>
    <t>Harmonogram wydatków budżetu Powiatu Tarnogórskiego na 2008 rok</t>
  </si>
  <si>
    <t>Harmonogram dochodów budżetu Powiatu Tarnogórskiego na 2008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</si>
</sst>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4">
      <selection activeCell="D8" sqref="D8"/>
    </sheetView>
  </sheetViews>
  <sheetFormatPr defaultColWidth="9.140625" defaultRowHeight="12.75"/>
  <cols>
    <col min="1" max="1" width="16.00390625" style="27" customWidth="1"/>
    <col min="2" max="2" width="9.140625" style="27" customWidth="1"/>
    <col min="3" max="4" width="10.140625" style="27" bestFit="1" customWidth="1"/>
    <col min="5" max="5" width="10.140625" style="27" customWidth="1"/>
    <col min="6" max="6" width="9.140625" style="27" customWidth="1"/>
    <col min="7" max="10" width="10.140625" style="27" customWidth="1"/>
    <col min="11" max="11" width="11.57421875" style="27" customWidth="1"/>
    <col min="12" max="12" width="10.140625" style="27" customWidth="1"/>
    <col min="13" max="13" width="9.140625" style="27" customWidth="1"/>
    <col min="14" max="14" width="11.00390625" style="27" customWidth="1"/>
    <col min="15" max="16" width="9.140625" style="27" customWidth="1"/>
    <col min="17" max="17" width="10.00390625" style="27" bestFit="1" customWidth="1"/>
    <col min="18" max="21" width="9.140625" style="27" customWidth="1"/>
    <col min="22" max="22" width="11.7109375" style="27" bestFit="1" customWidth="1"/>
    <col min="23" max="16384" width="9.140625" style="27" customWidth="1"/>
  </cols>
  <sheetData>
    <row r="1" ht="12.75">
      <c r="M1" s="27" t="s">
        <v>50</v>
      </c>
    </row>
    <row r="4" spans="1:14" ht="12.75">
      <c r="A4" s="38" t="s">
        <v>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6" spans="1:14" ht="12.75" customHeight="1">
      <c r="A6" s="39" t="s">
        <v>15</v>
      </c>
      <c r="B6" s="40" t="s">
        <v>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2" t="s">
        <v>2</v>
      </c>
    </row>
    <row r="7" spans="1:21" ht="12.75">
      <c r="A7" s="39"/>
      <c r="B7" s="28" t="s">
        <v>3</v>
      </c>
      <c r="C7" s="28" t="s">
        <v>4</v>
      </c>
      <c r="D7" s="28" t="s">
        <v>5</v>
      </c>
      <c r="E7" s="28" t="s">
        <v>6</v>
      </c>
      <c r="F7" s="28" t="s">
        <v>7</v>
      </c>
      <c r="G7" s="28" t="s">
        <v>8</v>
      </c>
      <c r="H7" s="28" t="s">
        <v>9</v>
      </c>
      <c r="I7" s="28" t="s">
        <v>10</v>
      </c>
      <c r="J7" s="28" t="s">
        <v>11</v>
      </c>
      <c r="K7" s="28" t="s">
        <v>12</v>
      </c>
      <c r="L7" s="28" t="s">
        <v>13</v>
      </c>
      <c r="M7" s="28" t="s">
        <v>14</v>
      </c>
      <c r="N7" s="43"/>
      <c r="S7" s="27" t="s">
        <v>53</v>
      </c>
      <c r="U7" s="27" t="s">
        <v>58</v>
      </c>
    </row>
    <row r="8" spans="1:22" ht="36">
      <c r="A8" s="10" t="s">
        <v>31</v>
      </c>
      <c r="B8" s="29">
        <v>40</v>
      </c>
      <c r="C8" s="29">
        <v>40</v>
      </c>
      <c r="D8" s="29">
        <v>40</v>
      </c>
      <c r="E8" s="29">
        <v>40</v>
      </c>
      <c r="F8" s="29">
        <v>40</v>
      </c>
      <c r="G8" s="29">
        <v>40</v>
      </c>
      <c r="H8" s="29">
        <v>40</v>
      </c>
      <c r="I8" s="29">
        <v>40</v>
      </c>
      <c r="J8" s="29">
        <v>40</v>
      </c>
      <c r="K8" s="29">
        <v>40</v>
      </c>
      <c r="L8" s="29">
        <v>40</v>
      </c>
      <c r="M8" s="29">
        <v>60</v>
      </c>
      <c r="N8" s="30">
        <f aca="true" t="shared" si="0" ref="N8:N37">SUM(B8:M8)</f>
        <v>500</v>
      </c>
      <c r="Q8" s="27">
        <v>500</v>
      </c>
      <c r="U8" s="27">
        <v>500</v>
      </c>
      <c r="V8" s="31">
        <f>U8-N8</f>
        <v>0</v>
      </c>
    </row>
    <row r="9" spans="1:22" ht="36">
      <c r="A9" s="10" t="s">
        <v>24</v>
      </c>
      <c r="B9" s="32">
        <v>4000</v>
      </c>
      <c r="C9" s="32">
        <v>3000</v>
      </c>
      <c r="D9" s="32">
        <v>4000</v>
      </c>
      <c r="E9" s="32">
        <v>450</v>
      </c>
      <c r="F9" s="32">
        <v>450</v>
      </c>
      <c r="G9" s="32">
        <v>450</v>
      </c>
      <c r="H9" s="32">
        <v>450</v>
      </c>
      <c r="I9" s="32">
        <v>450</v>
      </c>
      <c r="J9" s="32">
        <v>450</v>
      </c>
      <c r="K9" s="32">
        <v>450</v>
      </c>
      <c r="L9" s="32">
        <v>450</v>
      </c>
      <c r="M9" s="32">
        <v>6400</v>
      </c>
      <c r="N9" s="33">
        <f t="shared" si="0"/>
        <v>21000</v>
      </c>
      <c r="Q9" s="27">
        <v>15000</v>
      </c>
      <c r="U9" s="27">
        <v>21000</v>
      </c>
      <c r="V9" s="31">
        <f aca="true" t="shared" si="1" ref="V9:V37">U9-N9</f>
        <v>0</v>
      </c>
    </row>
    <row r="10" spans="1:23" ht="36">
      <c r="A10" s="10" t="s">
        <v>20</v>
      </c>
      <c r="B10" s="29">
        <v>146900</v>
      </c>
      <c r="C10" s="29">
        <v>146900</v>
      </c>
      <c r="D10" s="29">
        <v>146900</v>
      </c>
      <c r="E10" s="29">
        <v>146900</v>
      </c>
      <c r="F10" s="29">
        <v>146900</v>
      </c>
      <c r="G10" s="29">
        <v>146900</v>
      </c>
      <c r="H10" s="29">
        <v>146900</v>
      </c>
      <c r="I10" s="29">
        <v>146900</v>
      </c>
      <c r="J10" s="29">
        <v>146900</v>
      </c>
      <c r="K10" s="29">
        <v>146900</v>
      </c>
      <c r="L10" s="29">
        <v>146900</v>
      </c>
      <c r="M10" s="29">
        <v>281908</v>
      </c>
      <c r="N10" s="33">
        <f t="shared" si="0"/>
        <v>1897808</v>
      </c>
      <c r="Q10" s="27">
        <v>1762808</v>
      </c>
      <c r="S10" s="27">
        <v>1897808</v>
      </c>
      <c r="U10" s="27">
        <v>1897808</v>
      </c>
      <c r="V10" s="31">
        <f t="shared" si="1"/>
        <v>0</v>
      </c>
      <c r="W10" s="31">
        <f>M10+V10</f>
        <v>281908</v>
      </c>
    </row>
    <row r="11" spans="1:23" ht="24">
      <c r="A11" s="10" t="s">
        <v>34</v>
      </c>
      <c r="B11" s="29">
        <v>45025</v>
      </c>
      <c r="C11" s="29">
        <v>45025</v>
      </c>
      <c r="D11" s="29">
        <v>45025</v>
      </c>
      <c r="E11" s="29">
        <v>45025</v>
      </c>
      <c r="F11" s="29">
        <v>45025</v>
      </c>
      <c r="G11" s="29">
        <v>45025</v>
      </c>
      <c r="H11" s="29">
        <v>48325</v>
      </c>
      <c r="I11" s="29">
        <v>48325</v>
      </c>
      <c r="J11" s="29">
        <v>48325</v>
      </c>
      <c r="K11" s="29">
        <v>48325</v>
      </c>
      <c r="L11" s="29">
        <v>48325</v>
      </c>
      <c r="M11" s="29">
        <v>63525</v>
      </c>
      <c r="N11" s="33">
        <f t="shared" si="0"/>
        <v>575300</v>
      </c>
      <c r="Q11" s="27">
        <v>540300</v>
      </c>
      <c r="S11" s="27">
        <v>540300</v>
      </c>
      <c r="U11" s="27">
        <v>575300</v>
      </c>
      <c r="V11" s="31">
        <f t="shared" si="1"/>
        <v>0</v>
      </c>
      <c r="W11" s="31">
        <f>V11+M11</f>
        <v>63525</v>
      </c>
    </row>
    <row r="12" spans="1:22" ht="36">
      <c r="A12" s="10" t="s">
        <v>38</v>
      </c>
      <c r="B12" s="29">
        <v>45600</v>
      </c>
      <c r="C12" s="29">
        <v>45600</v>
      </c>
      <c r="D12" s="29">
        <v>45600</v>
      </c>
      <c r="E12" s="29">
        <v>45600</v>
      </c>
      <c r="F12" s="29">
        <v>45600</v>
      </c>
      <c r="G12" s="29">
        <v>45600</v>
      </c>
      <c r="H12" s="29">
        <v>45600</v>
      </c>
      <c r="I12" s="29">
        <v>45600</v>
      </c>
      <c r="J12" s="29">
        <v>45600</v>
      </c>
      <c r="K12" s="29">
        <v>45600</v>
      </c>
      <c r="L12" s="29">
        <v>45600</v>
      </c>
      <c r="M12" s="29">
        <v>48900</v>
      </c>
      <c r="N12" s="33">
        <f t="shared" si="0"/>
        <v>550500</v>
      </c>
      <c r="Q12" s="27">
        <v>550500</v>
      </c>
      <c r="S12" s="27">
        <v>550500</v>
      </c>
      <c r="U12" s="27">
        <v>550500</v>
      </c>
      <c r="V12" s="31">
        <f t="shared" si="1"/>
        <v>0</v>
      </c>
    </row>
    <row r="13" spans="1:22" ht="36">
      <c r="A13" s="10" t="s">
        <v>37</v>
      </c>
      <c r="B13" s="32">
        <v>27</v>
      </c>
      <c r="C13" s="29">
        <v>27</v>
      </c>
      <c r="D13" s="29">
        <v>27</v>
      </c>
      <c r="E13" s="29">
        <v>27</v>
      </c>
      <c r="F13" s="29">
        <v>27</v>
      </c>
      <c r="G13" s="29">
        <v>27</v>
      </c>
      <c r="H13" s="29">
        <v>27</v>
      </c>
      <c r="I13" s="29">
        <v>27</v>
      </c>
      <c r="J13" s="29">
        <v>27</v>
      </c>
      <c r="K13" s="29">
        <v>27</v>
      </c>
      <c r="L13" s="29">
        <v>27</v>
      </c>
      <c r="M13" s="29">
        <v>33</v>
      </c>
      <c r="N13" s="30">
        <f t="shared" si="0"/>
        <v>330</v>
      </c>
      <c r="Q13" s="27">
        <v>330</v>
      </c>
      <c r="S13" s="27">
        <v>330</v>
      </c>
      <c r="U13" s="27">
        <v>330</v>
      </c>
      <c r="V13" s="31">
        <f t="shared" si="1"/>
        <v>0</v>
      </c>
    </row>
    <row r="14" spans="1:22" ht="38.25">
      <c r="A14" s="8" t="s">
        <v>45</v>
      </c>
      <c r="B14" s="29">
        <v>266</v>
      </c>
      <c r="C14" s="29">
        <v>266</v>
      </c>
      <c r="D14" s="29">
        <v>266</v>
      </c>
      <c r="E14" s="29">
        <v>266</v>
      </c>
      <c r="F14" s="29">
        <v>266</v>
      </c>
      <c r="G14" s="29">
        <v>266</v>
      </c>
      <c r="H14" s="29">
        <v>266</v>
      </c>
      <c r="I14" s="29">
        <v>266</v>
      </c>
      <c r="J14" s="29">
        <v>266</v>
      </c>
      <c r="K14" s="29">
        <v>266</v>
      </c>
      <c r="L14" s="29">
        <v>266</v>
      </c>
      <c r="M14" s="29">
        <f>266+8</f>
        <v>274</v>
      </c>
      <c r="N14" s="30">
        <f t="shared" si="0"/>
        <v>3200</v>
      </c>
      <c r="U14" s="27">
        <v>3200</v>
      </c>
      <c r="V14" s="31">
        <f t="shared" si="1"/>
        <v>0</v>
      </c>
    </row>
    <row r="15" spans="1:22" ht="36">
      <c r="A15" s="10" t="s">
        <v>33</v>
      </c>
      <c r="B15" s="29">
        <v>40</v>
      </c>
      <c r="C15" s="29">
        <v>60</v>
      </c>
      <c r="D15" s="29">
        <v>70</v>
      </c>
      <c r="E15" s="29">
        <v>70</v>
      </c>
      <c r="F15" s="29">
        <v>70</v>
      </c>
      <c r="G15" s="29">
        <v>70</v>
      </c>
      <c r="H15" s="29">
        <v>70</v>
      </c>
      <c r="I15" s="29">
        <v>70</v>
      </c>
      <c r="J15" s="29">
        <v>70</v>
      </c>
      <c r="K15" s="29">
        <v>70</v>
      </c>
      <c r="L15" s="29">
        <v>70</v>
      </c>
      <c r="M15" s="29">
        <v>70</v>
      </c>
      <c r="N15" s="30">
        <f>SUM(B15:M15)</f>
        <v>800</v>
      </c>
      <c r="V15" s="31">
        <f t="shared" si="1"/>
        <v>-800</v>
      </c>
    </row>
    <row r="16" spans="1:22" ht="48">
      <c r="A16" s="10" t="s">
        <v>26</v>
      </c>
      <c r="B16" s="34">
        <v>50</v>
      </c>
      <c r="C16" s="34">
        <v>50</v>
      </c>
      <c r="D16" s="34">
        <v>50</v>
      </c>
      <c r="E16" s="34">
        <v>50</v>
      </c>
      <c r="F16" s="34">
        <v>50</v>
      </c>
      <c r="G16" s="34">
        <v>50</v>
      </c>
      <c r="H16" s="34">
        <v>50</v>
      </c>
      <c r="I16" s="34">
        <v>50</v>
      </c>
      <c r="J16" s="34">
        <v>50</v>
      </c>
      <c r="K16" s="34">
        <v>50</v>
      </c>
      <c r="L16" s="34">
        <v>50</v>
      </c>
      <c r="M16" s="34">
        <v>50</v>
      </c>
      <c r="N16" s="35">
        <f t="shared" si="0"/>
        <v>600</v>
      </c>
      <c r="Q16" s="27">
        <v>600</v>
      </c>
      <c r="U16" s="27">
        <v>600</v>
      </c>
      <c r="V16" s="31">
        <f t="shared" si="1"/>
        <v>0</v>
      </c>
    </row>
    <row r="17" spans="1:22" ht="36">
      <c r="A17" s="10" t="s">
        <v>32</v>
      </c>
      <c r="B17" s="29">
        <v>56</v>
      </c>
      <c r="C17" s="29">
        <v>58</v>
      </c>
      <c r="D17" s="29">
        <v>59</v>
      </c>
      <c r="E17" s="29">
        <v>58</v>
      </c>
      <c r="F17" s="29">
        <v>49</v>
      </c>
      <c r="G17" s="29">
        <v>58</v>
      </c>
      <c r="H17" s="29">
        <v>41</v>
      </c>
      <c r="I17" s="29">
        <v>41</v>
      </c>
      <c r="J17" s="29">
        <v>55</v>
      </c>
      <c r="K17" s="29">
        <v>50</v>
      </c>
      <c r="L17" s="29">
        <v>50</v>
      </c>
      <c r="M17" s="29">
        <v>50</v>
      </c>
      <c r="N17" s="30">
        <f t="shared" si="0"/>
        <v>625</v>
      </c>
      <c r="Q17" s="27">
        <v>575</v>
      </c>
      <c r="U17" s="27">
        <v>625</v>
      </c>
      <c r="V17" s="31">
        <f t="shared" si="1"/>
        <v>0</v>
      </c>
    </row>
    <row r="18" spans="1:22" ht="51">
      <c r="A18" s="8" t="s">
        <v>47</v>
      </c>
      <c r="B18" s="29">
        <v>250</v>
      </c>
      <c r="C18" s="29">
        <v>250</v>
      </c>
      <c r="D18" s="29">
        <v>250</v>
      </c>
      <c r="E18" s="29">
        <v>250</v>
      </c>
      <c r="F18" s="29">
        <v>250</v>
      </c>
      <c r="G18" s="29">
        <v>250</v>
      </c>
      <c r="H18" s="29">
        <v>250</v>
      </c>
      <c r="I18" s="29">
        <v>250</v>
      </c>
      <c r="J18" s="29">
        <v>250</v>
      </c>
      <c r="K18" s="29">
        <v>250</v>
      </c>
      <c r="L18" s="29">
        <v>250</v>
      </c>
      <c r="M18" s="29">
        <v>250</v>
      </c>
      <c r="N18" s="30">
        <f t="shared" si="0"/>
        <v>3000</v>
      </c>
      <c r="Q18" s="27">
        <v>3000</v>
      </c>
      <c r="S18" s="27">
        <v>3000</v>
      </c>
      <c r="U18" s="27">
        <v>3000</v>
      </c>
      <c r="V18" s="31">
        <f t="shared" si="1"/>
        <v>0</v>
      </c>
    </row>
    <row r="19" spans="1:22" ht="24">
      <c r="A19" s="10" t="s">
        <v>36</v>
      </c>
      <c r="B19" s="29">
        <v>291</v>
      </c>
      <c r="C19" s="29">
        <v>291</v>
      </c>
      <c r="D19" s="29">
        <v>291</v>
      </c>
      <c r="E19" s="29">
        <v>291</v>
      </c>
      <c r="F19" s="29">
        <v>291</v>
      </c>
      <c r="G19" s="29">
        <v>291</v>
      </c>
      <c r="H19" s="29">
        <v>291</v>
      </c>
      <c r="I19" s="29">
        <v>291</v>
      </c>
      <c r="J19" s="29">
        <v>291</v>
      </c>
      <c r="K19" s="29">
        <v>291</v>
      </c>
      <c r="L19" s="29">
        <v>291</v>
      </c>
      <c r="M19" s="29">
        <v>299</v>
      </c>
      <c r="N19" s="30">
        <f t="shared" si="0"/>
        <v>3500</v>
      </c>
      <c r="Q19" s="27">
        <v>0</v>
      </c>
      <c r="S19" s="27">
        <v>0</v>
      </c>
      <c r="U19" s="27">
        <v>3500</v>
      </c>
      <c r="V19" s="31">
        <f t="shared" si="1"/>
        <v>0</v>
      </c>
    </row>
    <row r="20" spans="1:22" ht="48">
      <c r="A20" s="10" t="s">
        <v>21</v>
      </c>
      <c r="B20" s="34">
        <v>50</v>
      </c>
      <c r="C20" s="34">
        <v>50</v>
      </c>
      <c r="D20" s="34">
        <v>70</v>
      </c>
      <c r="E20" s="34">
        <v>50</v>
      </c>
      <c r="F20" s="34">
        <v>50</v>
      </c>
      <c r="G20" s="34">
        <v>50</v>
      </c>
      <c r="H20" s="34">
        <v>58</v>
      </c>
      <c r="I20" s="34">
        <v>50</v>
      </c>
      <c r="J20" s="34">
        <v>50</v>
      </c>
      <c r="K20" s="34">
        <v>50</v>
      </c>
      <c r="L20" s="34">
        <v>58</v>
      </c>
      <c r="M20" s="34">
        <v>64</v>
      </c>
      <c r="N20" s="35">
        <f t="shared" si="0"/>
        <v>650</v>
      </c>
      <c r="Q20" s="27">
        <v>650</v>
      </c>
      <c r="U20" s="27">
        <v>650</v>
      </c>
      <c r="V20" s="31">
        <f t="shared" si="1"/>
        <v>0</v>
      </c>
    </row>
    <row r="21" spans="1:22" ht="38.25">
      <c r="A21" s="8" t="s">
        <v>44</v>
      </c>
      <c r="B21" s="29">
        <v>230</v>
      </c>
      <c r="C21" s="29">
        <v>420</v>
      </c>
      <c r="D21" s="29">
        <v>510</v>
      </c>
      <c r="E21" s="29">
        <v>450</v>
      </c>
      <c r="F21" s="29">
        <v>550</v>
      </c>
      <c r="G21" s="29">
        <v>490</v>
      </c>
      <c r="H21" s="29">
        <v>690</v>
      </c>
      <c r="I21" s="29">
        <v>495</v>
      </c>
      <c r="J21" s="29">
        <v>580</v>
      </c>
      <c r="K21" s="29">
        <v>560</v>
      </c>
      <c r="L21" s="29">
        <v>477</v>
      </c>
      <c r="M21" s="29">
        <v>476</v>
      </c>
      <c r="N21" s="30">
        <f t="shared" si="0"/>
        <v>5928</v>
      </c>
      <c r="Q21" s="27">
        <v>5928</v>
      </c>
      <c r="S21" s="27">
        <v>5928</v>
      </c>
      <c r="U21" s="27">
        <v>5928</v>
      </c>
      <c r="V21" s="31">
        <f t="shared" si="1"/>
        <v>0</v>
      </c>
    </row>
    <row r="22" spans="1:22" ht="48">
      <c r="A22" s="10" t="s">
        <v>17</v>
      </c>
      <c r="B22" s="34">
        <v>450</v>
      </c>
      <c r="C22" s="34">
        <v>450</v>
      </c>
      <c r="D22" s="34">
        <v>450</v>
      </c>
      <c r="E22" s="34">
        <v>450</v>
      </c>
      <c r="F22" s="34">
        <v>450</v>
      </c>
      <c r="G22" s="34">
        <v>450</v>
      </c>
      <c r="H22" s="34">
        <v>450</v>
      </c>
      <c r="I22" s="34">
        <v>450</v>
      </c>
      <c r="J22" s="34">
        <v>450</v>
      </c>
      <c r="K22" s="34">
        <v>450</v>
      </c>
      <c r="L22" s="34">
        <v>450</v>
      </c>
      <c r="M22" s="34">
        <v>450</v>
      </c>
      <c r="N22" s="35">
        <f t="shared" si="0"/>
        <v>5400</v>
      </c>
      <c r="Q22" s="27">
        <v>5400</v>
      </c>
      <c r="S22" s="27">
        <v>5400</v>
      </c>
      <c r="U22" s="27">
        <v>5400</v>
      </c>
      <c r="V22" s="31">
        <f t="shared" si="1"/>
        <v>0</v>
      </c>
    </row>
    <row r="23" spans="1:22" ht="36">
      <c r="A23" s="10" t="s">
        <v>19</v>
      </c>
      <c r="B23" s="29">
        <v>800</v>
      </c>
      <c r="C23" s="29">
        <v>800</v>
      </c>
      <c r="D23" s="29">
        <v>800</v>
      </c>
      <c r="E23" s="29">
        <v>800</v>
      </c>
      <c r="F23" s="29">
        <v>800</v>
      </c>
      <c r="G23" s="29">
        <v>800</v>
      </c>
      <c r="H23" s="29">
        <v>800</v>
      </c>
      <c r="I23" s="29">
        <v>800</v>
      </c>
      <c r="J23" s="29">
        <v>800</v>
      </c>
      <c r="K23" s="29">
        <v>800</v>
      </c>
      <c r="L23" s="29">
        <v>800</v>
      </c>
      <c r="M23" s="29">
        <v>1200</v>
      </c>
      <c r="N23" s="30">
        <f t="shared" si="0"/>
        <v>10000</v>
      </c>
      <c r="Q23" s="27">
        <v>10000</v>
      </c>
      <c r="S23" s="27">
        <v>10000</v>
      </c>
      <c r="U23" s="27">
        <v>10000</v>
      </c>
      <c r="V23" s="31">
        <f t="shared" si="1"/>
        <v>0</v>
      </c>
    </row>
    <row r="24" spans="1:22" ht="48">
      <c r="A24" s="10" t="s">
        <v>28</v>
      </c>
      <c r="B24" s="29">
        <v>415</v>
      </c>
      <c r="C24" s="29">
        <v>415</v>
      </c>
      <c r="D24" s="29">
        <v>415</v>
      </c>
      <c r="E24" s="29">
        <v>415</v>
      </c>
      <c r="F24" s="29">
        <v>415</v>
      </c>
      <c r="G24" s="29">
        <v>415</v>
      </c>
      <c r="H24" s="29">
        <v>415</v>
      </c>
      <c r="I24" s="29">
        <v>415</v>
      </c>
      <c r="J24" s="29">
        <v>415</v>
      </c>
      <c r="K24" s="29">
        <v>415</v>
      </c>
      <c r="L24" s="29">
        <v>415</v>
      </c>
      <c r="M24" s="29">
        <v>425</v>
      </c>
      <c r="N24" s="30">
        <f t="shared" si="0"/>
        <v>4990</v>
      </c>
      <c r="Q24" s="27">
        <v>540</v>
      </c>
      <c r="U24" s="27">
        <v>4990</v>
      </c>
      <c r="V24" s="31">
        <f t="shared" si="1"/>
        <v>0</v>
      </c>
    </row>
    <row r="25" spans="1:22" ht="24">
      <c r="A25" s="10" t="s">
        <v>23</v>
      </c>
      <c r="B25" s="29">
        <v>1258</v>
      </c>
      <c r="C25" s="29">
        <v>1258</v>
      </c>
      <c r="D25" s="29">
        <v>1258</v>
      </c>
      <c r="E25" s="29">
        <v>1258</v>
      </c>
      <c r="F25" s="29">
        <v>1258</v>
      </c>
      <c r="G25" s="29">
        <v>1258</v>
      </c>
      <c r="H25" s="29">
        <v>1258</v>
      </c>
      <c r="I25" s="29">
        <v>1258</v>
      </c>
      <c r="J25" s="29">
        <v>1258</v>
      </c>
      <c r="K25" s="29">
        <v>1258</v>
      </c>
      <c r="L25" s="29">
        <v>1258</v>
      </c>
      <c r="M25" s="29">
        <f>1258+4</f>
        <v>1262</v>
      </c>
      <c r="N25" s="30">
        <f t="shared" si="0"/>
        <v>15100</v>
      </c>
      <c r="Q25" s="27">
        <v>5050</v>
      </c>
      <c r="U25" s="27">
        <v>15100</v>
      </c>
      <c r="V25" s="31">
        <f t="shared" si="1"/>
        <v>0</v>
      </c>
    </row>
    <row r="26" spans="1:22" ht="24">
      <c r="A26" s="10" t="s">
        <v>18</v>
      </c>
      <c r="B26" s="29">
        <v>12000</v>
      </c>
      <c r="C26" s="29">
        <v>12000</v>
      </c>
      <c r="D26" s="29">
        <v>12000</v>
      </c>
      <c r="E26" s="29">
        <v>12000</v>
      </c>
      <c r="F26" s="29">
        <v>11000</v>
      </c>
      <c r="G26" s="29">
        <v>11000</v>
      </c>
      <c r="H26" s="29">
        <v>11000</v>
      </c>
      <c r="I26" s="29">
        <v>11000</v>
      </c>
      <c r="J26" s="29">
        <v>11000</v>
      </c>
      <c r="K26" s="29">
        <v>11000</v>
      </c>
      <c r="L26" s="29">
        <v>11000</v>
      </c>
      <c r="M26" s="29">
        <v>12195</v>
      </c>
      <c r="N26" s="30">
        <f t="shared" si="0"/>
        <v>137195</v>
      </c>
      <c r="Q26" s="27">
        <v>137195</v>
      </c>
      <c r="U26" s="27">
        <v>159971</v>
      </c>
      <c r="V26" s="31">
        <f t="shared" si="1"/>
        <v>22776</v>
      </c>
    </row>
    <row r="27" spans="1:22" ht="36">
      <c r="A27" s="10" t="s">
        <v>30</v>
      </c>
      <c r="B27" s="29">
        <v>150</v>
      </c>
      <c r="C27" s="29">
        <v>50</v>
      </c>
      <c r="D27" s="29">
        <v>70</v>
      </c>
      <c r="E27" s="29">
        <v>50</v>
      </c>
      <c r="F27" s="29">
        <v>50</v>
      </c>
      <c r="G27" s="29">
        <v>80</v>
      </c>
      <c r="H27" s="29">
        <v>60</v>
      </c>
      <c r="I27" s="29">
        <v>50</v>
      </c>
      <c r="J27" s="29">
        <v>50</v>
      </c>
      <c r="K27" s="29">
        <v>80</v>
      </c>
      <c r="L27" s="29">
        <v>60</v>
      </c>
      <c r="M27" s="29">
        <v>50</v>
      </c>
      <c r="N27" s="30">
        <f t="shared" si="0"/>
        <v>800</v>
      </c>
      <c r="U27" s="27">
        <v>0</v>
      </c>
      <c r="V27" s="31">
        <f t="shared" si="1"/>
        <v>-800</v>
      </c>
    </row>
    <row r="28" spans="1:22" ht="60">
      <c r="A28" s="10" t="s">
        <v>0</v>
      </c>
      <c r="B28" s="29">
        <v>30</v>
      </c>
      <c r="C28" s="29">
        <v>100</v>
      </c>
      <c r="D28" s="29">
        <v>40</v>
      </c>
      <c r="E28" s="29">
        <v>200</v>
      </c>
      <c r="F28" s="29">
        <v>30</v>
      </c>
      <c r="G28" s="29">
        <v>30</v>
      </c>
      <c r="H28" s="29">
        <v>30</v>
      </c>
      <c r="I28" s="29">
        <v>30</v>
      </c>
      <c r="J28" s="29">
        <v>40</v>
      </c>
      <c r="K28" s="29">
        <v>200</v>
      </c>
      <c r="L28" s="29">
        <v>30</v>
      </c>
      <c r="M28" s="29">
        <v>30</v>
      </c>
      <c r="N28" s="30">
        <f t="shared" si="0"/>
        <v>790</v>
      </c>
      <c r="U28" s="27">
        <v>0</v>
      </c>
      <c r="V28" s="31">
        <f t="shared" si="1"/>
        <v>-790</v>
      </c>
    </row>
    <row r="29" spans="1:22" ht="36">
      <c r="A29" s="10" t="s">
        <v>27</v>
      </c>
      <c r="B29" s="29">
        <v>20</v>
      </c>
      <c r="C29" s="29">
        <v>20</v>
      </c>
      <c r="D29" s="29">
        <v>20</v>
      </c>
      <c r="E29" s="29">
        <v>20</v>
      </c>
      <c r="F29" s="29">
        <v>20</v>
      </c>
      <c r="G29" s="29">
        <v>20</v>
      </c>
      <c r="H29" s="29">
        <v>20</v>
      </c>
      <c r="I29" s="29">
        <v>20</v>
      </c>
      <c r="J29" s="29">
        <v>20</v>
      </c>
      <c r="K29" s="29">
        <v>20</v>
      </c>
      <c r="L29" s="29">
        <v>20</v>
      </c>
      <c r="M29" s="29">
        <v>20</v>
      </c>
      <c r="N29" s="30">
        <f t="shared" si="0"/>
        <v>240</v>
      </c>
      <c r="Q29" s="27">
        <v>240</v>
      </c>
      <c r="U29" s="27">
        <v>240</v>
      </c>
      <c r="V29" s="31">
        <f t="shared" si="1"/>
        <v>0</v>
      </c>
    </row>
    <row r="30" spans="1:22" ht="36">
      <c r="A30" s="10" t="s">
        <v>16</v>
      </c>
      <c r="B30" s="29">
        <v>98</v>
      </c>
      <c r="C30" s="29">
        <v>129</v>
      </c>
      <c r="D30" s="29">
        <v>154</v>
      </c>
      <c r="E30" s="29">
        <v>82</v>
      </c>
      <c r="F30" s="29">
        <v>157</v>
      </c>
      <c r="G30" s="29">
        <v>98</v>
      </c>
      <c r="H30" s="29">
        <v>99</v>
      </c>
      <c r="I30" s="29">
        <v>88</v>
      </c>
      <c r="J30" s="29">
        <v>137</v>
      </c>
      <c r="K30" s="29">
        <v>108</v>
      </c>
      <c r="L30" s="29">
        <v>102</v>
      </c>
      <c r="M30" s="29">
        <v>108</v>
      </c>
      <c r="N30" s="30">
        <f t="shared" si="0"/>
        <v>1360</v>
      </c>
      <c r="Q30" s="27">
        <v>1360</v>
      </c>
      <c r="U30" s="27">
        <v>1360</v>
      </c>
      <c r="V30" s="31">
        <f t="shared" si="1"/>
        <v>0</v>
      </c>
    </row>
    <row r="31" spans="1:22" ht="36">
      <c r="A31" s="10" t="s">
        <v>35</v>
      </c>
      <c r="B31" s="29">
        <v>20</v>
      </c>
      <c r="C31" s="29">
        <v>25</v>
      </c>
      <c r="D31" s="29">
        <v>25</v>
      </c>
      <c r="E31" s="29">
        <v>25</v>
      </c>
      <c r="F31" s="29">
        <v>30</v>
      </c>
      <c r="G31" s="29">
        <v>25</v>
      </c>
      <c r="H31" s="29">
        <v>20</v>
      </c>
      <c r="I31" s="29">
        <v>20</v>
      </c>
      <c r="J31" s="29">
        <v>30</v>
      </c>
      <c r="K31" s="29">
        <v>25</v>
      </c>
      <c r="L31" s="29">
        <v>25</v>
      </c>
      <c r="M31" s="29">
        <v>30</v>
      </c>
      <c r="N31" s="30">
        <f t="shared" si="0"/>
        <v>300</v>
      </c>
      <c r="Q31" s="27">
        <v>300</v>
      </c>
      <c r="S31" s="27">
        <v>300</v>
      </c>
      <c r="U31" s="27">
        <v>300</v>
      </c>
      <c r="V31" s="31">
        <f t="shared" si="1"/>
        <v>0</v>
      </c>
    </row>
    <row r="32" spans="1:22" ht="36">
      <c r="A32" s="10" t="s">
        <v>25</v>
      </c>
      <c r="B32" s="29">
        <v>60</v>
      </c>
      <c r="C32" s="29">
        <v>60</v>
      </c>
      <c r="D32" s="29">
        <v>65</v>
      </c>
      <c r="E32" s="29">
        <v>60</v>
      </c>
      <c r="F32" s="29">
        <v>60</v>
      </c>
      <c r="G32" s="29">
        <v>65</v>
      </c>
      <c r="H32" s="29">
        <v>60</v>
      </c>
      <c r="I32" s="29">
        <v>60</v>
      </c>
      <c r="J32" s="29">
        <v>65</v>
      </c>
      <c r="K32" s="29">
        <v>60</v>
      </c>
      <c r="L32" s="29">
        <v>60</v>
      </c>
      <c r="M32" s="29">
        <v>65</v>
      </c>
      <c r="N32" s="30">
        <f t="shared" si="0"/>
        <v>740</v>
      </c>
      <c r="Q32" s="27">
        <v>740</v>
      </c>
      <c r="S32" s="27">
        <v>740</v>
      </c>
      <c r="U32" s="27">
        <v>740</v>
      </c>
      <c r="V32" s="31">
        <f t="shared" si="1"/>
        <v>0</v>
      </c>
    </row>
    <row r="33" spans="1:22" ht="36">
      <c r="A33" s="10" t="s">
        <v>29</v>
      </c>
      <c r="B33" s="29">
        <v>43</v>
      </c>
      <c r="C33" s="29">
        <v>90</v>
      </c>
      <c r="D33" s="29">
        <v>55</v>
      </c>
      <c r="E33" s="29">
        <v>50</v>
      </c>
      <c r="F33" s="29">
        <v>50</v>
      </c>
      <c r="G33" s="29">
        <v>48</v>
      </c>
      <c r="H33" s="29">
        <v>95</v>
      </c>
      <c r="I33" s="29">
        <v>48</v>
      </c>
      <c r="J33" s="29">
        <v>57</v>
      </c>
      <c r="K33" s="29">
        <v>68</v>
      </c>
      <c r="L33" s="29">
        <v>55</v>
      </c>
      <c r="M33" s="29">
        <v>91</v>
      </c>
      <c r="N33" s="30">
        <f t="shared" si="0"/>
        <v>750</v>
      </c>
      <c r="Q33" s="27">
        <v>750</v>
      </c>
      <c r="U33" s="27">
        <v>750</v>
      </c>
      <c r="V33" s="31">
        <f t="shared" si="1"/>
        <v>0</v>
      </c>
    </row>
    <row r="34" spans="1:22" ht="36">
      <c r="A34" s="10" t="s">
        <v>22</v>
      </c>
      <c r="B34" s="29">
        <v>300</v>
      </c>
      <c r="C34" s="29">
        <v>800</v>
      </c>
      <c r="D34" s="29">
        <v>915</v>
      </c>
      <c r="E34" s="29">
        <v>915</v>
      </c>
      <c r="F34" s="29">
        <v>915</v>
      </c>
      <c r="G34" s="29">
        <v>915</v>
      </c>
      <c r="H34" s="29">
        <v>915</v>
      </c>
      <c r="I34" s="29">
        <v>915</v>
      </c>
      <c r="J34" s="29">
        <v>915</v>
      </c>
      <c r="K34" s="29">
        <v>915</v>
      </c>
      <c r="L34" s="29">
        <v>915</v>
      </c>
      <c r="M34" s="29">
        <v>915</v>
      </c>
      <c r="N34" s="30">
        <f t="shared" si="0"/>
        <v>10250</v>
      </c>
      <c r="Q34" s="27">
        <v>10250</v>
      </c>
      <c r="U34" s="27">
        <v>10250</v>
      </c>
      <c r="V34" s="31">
        <f t="shared" si="1"/>
        <v>0</v>
      </c>
    </row>
    <row r="35" spans="1:22" ht="48">
      <c r="A35" s="10" t="s">
        <v>40</v>
      </c>
      <c r="B35" s="29">
        <v>155</v>
      </c>
      <c r="C35" s="29">
        <v>155</v>
      </c>
      <c r="D35" s="29">
        <v>155</v>
      </c>
      <c r="E35" s="29">
        <v>155</v>
      </c>
      <c r="F35" s="29">
        <v>155</v>
      </c>
      <c r="G35" s="29">
        <v>155</v>
      </c>
      <c r="H35" s="29">
        <v>155</v>
      </c>
      <c r="I35" s="29">
        <v>155</v>
      </c>
      <c r="J35" s="29">
        <v>155</v>
      </c>
      <c r="K35" s="29">
        <v>155</v>
      </c>
      <c r="L35" s="29">
        <v>155</v>
      </c>
      <c r="M35" s="29">
        <v>165</v>
      </c>
      <c r="N35" s="30">
        <f t="shared" si="0"/>
        <v>1870</v>
      </c>
      <c r="U35" s="27">
        <v>1870</v>
      </c>
      <c r="V35" s="31">
        <f t="shared" si="1"/>
        <v>0</v>
      </c>
    </row>
    <row r="36" spans="1:22" ht="24">
      <c r="A36" s="10" t="s">
        <v>49</v>
      </c>
      <c r="B36" s="29">
        <v>10044</v>
      </c>
      <c r="C36" s="29">
        <v>10044</v>
      </c>
      <c r="D36" s="29">
        <v>10044</v>
      </c>
      <c r="E36" s="29">
        <v>10044</v>
      </c>
      <c r="F36" s="29">
        <v>10044</v>
      </c>
      <c r="G36" s="29">
        <v>10044</v>
      </c>
      <c r="H36" s="29">
        <v>10044</v>
      </c>
      <c r="I36" s="29">
        <v>10044</v>
      </c>
      <c r="J36" s="29">
        <v>10044</v>
      </c>
      <c r="K36" s="29">
        <v>10044</v>
      </c>
      <c r="L36" s="29">
        <v>10044</v>
      </c>
      <c r="M36" s="29">
        <f>10044+7</f>
        <v>10051</v>
      </c>
      <c r="N36" s="30">
        <f t="shared" si="0"/>
        <v>120535</v>
      </c>
      <c r="Q36" s="27">
        <v>112768</v>
      </c>
      <c r="S36" s="27">
        <v>114467</v>
      </c>
      <c r="U36" s="27">
        <v>120535</v>
      </c>
      <c r="V36" s="31">
        <f t="shared" si="1"/>
        <v>0</v>
      </c>
    </row>
    <row r="37" spans="1:22" ht="48">
      <c r="A37" s="10" t="s">
        <v>48</v>
      </c>
      <c r="B37" s="29">
        <v>8959099</v>
      </c>
      <c r="C37" s="29">
        <v>8959099</v>
      </c>
      <c r="D37" s="29">
        <v>8959099</v>
      </c>
      <c r="E37" s="29">
        <v>8959099</v>
      </c>
      <c r="F37" s="29">
        <v>8959099</v>
      </c>
      <c r="G37" s="29">
        <v>8959099</v>
      </c>
      <c r="H37" s="29">
        <v>8959099</v>
      </c>
      <c r="I37" s="29">
        <v>8959099</v>
      </c>
      <c r="J37" s="29">
        <v>8959099</v>
      </c>
      <c r="K37" s="29">
        <v>8959099</v>
      </c>
      <c r="L37" s="29">
        <v>8959099</v>
      </c>
      <c r="M37" s="29">
        <f>8959099+8</f>
        <v>8959107</v>
      </c>
      <c r="N37" s="30">
        <f t="shared" si="0"/>
        <v>107509196</v>
      </c>
      <c r="Q37" s="27">
        <v>114081274</v>
      </c>
      <c r="S37" s="27">
        <v>10132877</v>
      </c>
      <c r="U37" s="27">
        <v>9864217</v>
      </c>
      <c r="V37" s="31">
        <f t="shared" si="1"/>
        <v>-97644979</v>
      </c>
    </row>
    <row r="38" spans="1:14" ht="12.75">
      <c r="A38" s="11" t="s">
        <v>2</v>
      </c>
      <c r="B38" s="36">
        <f aca="true" t="shared" si="2" ref="B38:N38">SUM(B8:B37)</f>
        <v>9227767</v>
      </c>
      <c r="C38" s="36">
        <f t="shared" si="2"/>
        <v>9227532</v>
      </c>
      <c r="D38" s="36">
        <f t="shared" si="2"/>
        <v>9228723</v>
      </c>
      <c r="E38" s="36">
        <f t="shared" si="2"/>
        <v>9225150</v>
      </c>
      <c r="F38" s="36">
        <f t="shared" si="2"/>
        <v>9224151</v>
      </c>
      <c r="G38" s="36">
        <f t="shared" si="2"/>
        <v>9224069</v>
      </c>
      <c r="H38" s="36">
        <f t="shared" si="2"/>
        <v>9227578</v>
      </c>
      <c r="I38" s="36">
        <f t="shared" si="2"/>
        <v>9227307</v>
      </c>
      <c r="J38" s="36">
        <f t="shared" si="2"/>
        <v>9227489</v>
      </c>
      <c r="K38" s="36">
        <f t="shared" si="2"/>
        <v>9227626</v>
      </c>
      <c r="L38" s="36">
        <f t="shared" si="2"/>
        <v>9227342</v>
      </c>
      <c r="M38" s="36">
        <f t="shared" si="2"/>
        <v>9388523</v>
      </c>
      <c r="N38" s="36">
        <f t="shared" si="2"/>
        <v>110883257</v>
      </c>
    </row>
    <row r="40" spans="1:14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2.75">
      <c r="A41" s="21"/>
      <c r="B41" s="37"/>
      <c r="C41" s="37"/>
      <c r="D41" s="37"/>
      <c r="E41" s="37"/>
      <c r="F41" s="37"/>
      <c r="G41" s="37"/>
      <c r="H41" s="37"/>
      <c r="I41" s="24"/>
      <c r="J41" s="24"/>
      <c r="K41" s="37"/>
      <c r="L41" s="37"/>
      <c r="M41" s="37"/>
      <c r="N41" s="37"/>
    </row>
    <row r="42" spans="1:14" ht="12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2.75">
      <c r="A44" s="21"/>
      <c r="B44" s="21"/>
      <c r="C44" s="21"/>
      <c r="D44" s="21"/>
      <c r="E44" s="21"/>
      <c r="F44" s="21"/>
      <c r="G44" s="21"/>
      <c r="H44" s="21"/>
      <c r="I44" s="37"/>
      <c r="J44" s="37"/>
      <c r="K44" s="21"/>
      <c r="L44" s="21"/>
      <c r="M44" s="21"/>
      <c r="N44" s="21"/>
    </row>
    <row r="45" spans="1:14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2.7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ht="12.75">
      <c r="C56" s="31"/>
    </row>
  </sheetData>
  <sheetProtection/>
  <mergeCells count="4">
    <mergeCell ref="A4:N4"/>
    <mergeCell ref="A6:A7"/>
    <mergeCell ref="B6:M6"/>
    <mergeCell ref="N6:N7"/>
  </mergeCells>
  <printOptions/>
  <pageMargins left="0.17" right="0.17" top="0.39" bottom="0.42" header="0.42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5"/>
  <sheetViews>
    <sheetView tabSelected="1" workbookViewId="0" topLeftCell="A1">
      <selection activeCell="C8" sqref="C8"/>
    </sheetView>
  </sheetViews>
  <sheetFormatPr defaultColWidth="9.140625" defaultRowHeight="12.75"/>
  <cols>
    <col min="1" max="1" width="18.421875" style="0" customWidth="1"/>
    <col min="2" max="2" width="8.8515625" style="0" customWidth="1"/>
    <col min="3" max="3" width="10.140625" style="0" customWidth="1"/>
    <col min="4" max="4" width="10.00390625" style="0" customWidth="1"/>
    <col min="5" max="6" width="10.140625" style="0" customWidth="1"/>
    <col min="7" max="7" width="9.00390625" style="0" customWidth="1"/>
    <col min="9" max="9" width="9.00390625" style="0" customWidth="1"/>
    <col min="10" max="10" width="10.140625" style="0" customWidth="1"/>
    <col min="11" max="11" width="10.00390625" style="0" customWidth="1"/>
    <col min="12" max="12" width="10.140625" style="0" customWidth="1"/>
    <col min="13" max="13" width="10.28125" style="0" customWidth="1"/>
    <col min="14" max="14" width="11.140625" style="0" customWidth="1"/>
    <col min="15" max="15" width="10.140625" style="0" customWidth="1"/>
    <col min="16" max="16" width="8.7109375" style="0" hidden="1" customWidth="1"/>
    <col min="17" max="23" width="0" style="0" hidden="1" customWidth="1"/>
    <col min="28" max="28" width="10.57421875" style="0" customWidth="1"/>
    <col min="29" max="29" width="13.421875" style="0" bestFit="1" customWidth="1"/>
    <col min="30" max="31" width="11.7109375" style="0" bestFit="1" customWidth="1"/>
    <col min="32" max="32" width="12.7109375" style="0" bestFit="1" customWidth="1"/>
    <col min="37" max="37" width="9.57421875" style="0" bestFit="1" customWidth="1"/>
  </cols>
  <sheetData>
    <row r="1" ht="12.75">
      <c r="M1" t="s">
        <v>51</v>
      </c>
    </row>
    <row r="4" spans="1:14" ht="12.75">
      <c r="A4" s="45" t="s">
        <v>60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6" spans="1:16" ht="12.75" customHeight="1">
      <c r="A6" s="44" t="s">
        <v>15</v>
      </c>
      <c r="B6" s="46" t="s">
        <v>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48" t="s">
        <v>2</v>
      </c>
      <c r="P6" t="s">
        <v>57</v>
      </c>
    </row>
    <row r="7" spans="1:24" ht="12.75">
      <c r="A7" s="44"/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49"/>
      <c r="P7" s="22" t="s">
        <v>52</v>
      </c>
      <c r="S7" t="s">
        <v>53</v>
      </c>
      <c r="V7" t="s">
        <v>54</v>
      </c>
      <c r="X7" t="s">
        <v>55</v>
      </c>
    </row>
    <row r="8" spans="1:27" ht="38.25">
      <c r="A8" s="6" t="s">
        <v>31</v>
      </c>
      <c r="B8" s="3">
        <v>101597</v>
      </c>
      <c r="C8" s="3">
        <v>225093</v>
      </c>
      <c r="D8" s="3">
        <v>127957</v>
      </c>
      <c r="E8" s="3">
        <v>128957</v>
      </c>
      <c r="F8" s="3">
        <v>190807</v>
      </c>
      <c r="G8" s="3">
        <v>126457</v>
      </c>
      <c r="H8" s="3">
        <v>121457</v>
      </c>
      <c r="I8" s="3">
        <v>122457</v>
      </c>
      <c r="J8" s="3">
        <v>124457</v>
      </c>
      <c r="K8" s="3">
        <v>148575</v>
      </c>
      <c r="L8" s="3">
        <v>134956</v>
      </c>
      <c r="M8" s="3">
        <v>276336</v>
      </c>
      <c r="N8" s="4">
        <f aca="true" t="shared" si="0" ref="N8:N42">SUM(B8:M8)</f>
        <v>1829106</v>
      </c>
      <c r="O8" s="9">
        <f>SUM(B8:D8)</f>
        <v>454647</v>
      </c>
      <c r="P8" s="23">
        <v>438247</v>
      </c>
      <c r="Q8" s="9">
        <f>O8-P8</f>
        <v>16400</v>
      </c>
      <c r="R8" s="9"/>
      <c r="S8">
        <v>951225</v>
      </c>
      <c r="V8">
        <v>1396216</v>
      </c>
      <c r="AA8">
        <v>1829106</v>
      </c>
    </row>
    <row r="9" spans="1:31" ht="38.25">
      <c r="A9" s="6" t="s">
        <v>24</v>
      </c>
      <c r="B9" s="3">
        <v>135000</v>
      </c>
      <c r="C9" s="3">
        <v>290000</v>
      </c>
      <c r="D9" s="3">
        <v>206000</v>
      </c>
      <c r="E9" s="3">
        <v>170000</v>
      </c>
      <c r="F9" s="3">
        <v>280000</v>
      </c>
      <c r="G9" s="3">
        <v>190000</v>
      </c>
      <c r="H9" s="3">
        <v>190000</v>
      </c>
      <c r="I9" s="3">
        <v>190000</v>
      </c>
      <c r="J9" s="3">
        <v>190000</v>
      </c>
      <c r="K9" s="3">
        <v>219400</v>
      </c>
      <c r="L9" s="3">
        <v>194412</v>
      </c>
      <c r="M9" s="3">
        <v>536791</v>
      </c>
      <c r="N9" s="4">
        <f t="shared" si="0"/>
        <v>2791603</v>
      </c>
      <c r="O9" s="9">
        <f aca="true" t="shared" si="1" ref="O9:O41">SUM(B9:D9)</f>
        <v>631000</v>
      </c>
      <c r="P9" s="23">
        <v>776127</v>
      </c>
      <c r="Q9" s="9">
        <f aca="true" t="shared" si="2" ref="Q9:Q41">O9-P9</f>
        <v>-145127</v>
      </c>
      <c r="R9" s="9"/>
      <c r="S9">
        <v>1557139</v>
      </c>
      <c r="V9">
        <v>2228236</v>
      </c>
      <c r="AA9">
        <v>2791603</v>
      </c>
      <c r="AB9" s="9">
        <f>AA9-N9</f>
        <v>0</v>
      </c>
      <c r="AC9" s="3">
        <v>148388</v>
      </c>
      <c r="AD9" s="9">
        <f>AB9+AC9</f>
        <v>148388</v>
      </c>
      <c r="AE9">
        <v>536791</v>
      </c>
    </row>
    <row r="10" spans="1:31" ht="38.25">
      <c r="A10" s="6" t="s">
        <v>20</v>
      </c>
      <c r="B10" s="3">
        <v>240104</v>
      </c>
      <c r="C10" s="3">
        <v>240104</v>
      </c>
      <c r="D10" s="3">
        <v>480208</v>
      </c>
      <c r="E10" s="3">
        <v>240104</v>
      </c>
      <c r="F10" s="3">
        <v>240104</v>
      </c>
      <c r="G10" s="3">
        <v>240104</v>
      </c>
      <c r="H10" s="3">
        <v>240104</v>
      </c>
      <c r="I10" s="3">
        <v>240104</v>
      </c>
      <c r="J10" s="3">
        <v>240104</v>
      </c>
      <c r="K10" s="3">
        <v>240104</v>
      </c>
      <c r="L10" s="3">
        <v>240104</v>
      </c>
      <c r="M10" s="3">
        <v>626711</v>
      </c>
      <c r="N10" s="4">
        <f t="shared" si="0"/>
        <v>3507959</v>
      </c>
      <c r="O10" s="9">
        <f t="shared" si="1"/>
        <v>960416</v>
      </c>
      <c r="P10" s="23">
        <v>802179</v>
      </c>
      <c r="Q10" s="9">
        <f t="shared" si="2"/>
        <v>158237</v>
      </c>
      <c r="R10" s="9"/>
      <c r="S10">
        <v>1643090</v>
      </c>
      <c r="V10">
        <v>2514693</v>
      </c>
      <c r="AA10">
        <v>3507959</v>
      </c>
      <c r="AB10" s="9">
        <f aca="true" t="shared" si="3" ref="AB10:AB41">AA10-N10</f>
        <v>0</v>
      </c>
      <c r="AC10">
        <v>240104</v>
      </c>
      <c r="AD10" s="9">
        <f aca="true" t="shared" si="4" ref="AD10:AD24">AB10+AC10</f>
        <v>240104</v>
      </c>
      <c r="AE10">
        <v>626711</v>
      </c>
    </row>
    <row r="11" spans="1:31" ht="25.5">
      <c r="A11" s="6" t="s">
        <v>34</v>
      </c>
      <c r="B11" s="3">
        <v>125000</v>
      </c>
      <c r="C11" s="3">
        <v>125000</v>
      </c>
      <c r="D11" s="3">
        <v>170000</v>
      </c>
      <c r="E11" s="3">
        <v>120668</v>
      </c>
      <c r="F11" s="3">
        <v>120668</v>
      </c>
      <c r="G11" s="3">
        <v>120668</v>
      </c>
      <c r="H11" s="3">
        <v>130668</v>
      </c>
      <c r="I11" s="3">
        <v>130668</v>
      </c>
      <c r="J11" s="3">
        <v>120668</v>
      </c>
      <c r="K11" s="3">
        <v>120668</v>
      </c>
      <c r="L11" s="3">
        <v>120668</v>
      </c>
      <c r="M11" s="3">
        <v>393687</v>
      </c>
      <c r="N11" s="4">
        <f t="shared" si="0"/>
        <v>1799031</v>
      </c>
      <c r="O11" s="9">
        <f t="shared" si="1"/>
        <v>420000</v>
      </c>
      <c r="P11" s="23">
        <v>420067</v>
      </c>
      <c r="Q11" s="9">
        <f t="shared" si="2"/>
        <v>-67</v>
      </c>
      <c r="R11" s="9"/>
      <c r="S11">
        <v>799443</v>
      </c>
      <c r="V11">
        <v>1299307</v>
      </c>
      <c r="AA11">
        <v>1799031</v>
      </c>
      <c r="AB11" s="9">
        <f t="shared" si="3"/>
        <v>0</v>
      </c>
      <c r="AC11">
        <v>120668</v>
      </c>
      <c r="AD11" s="9">
        <f t="shared" si="4"/>
        <v>120668</v>
      </c>
      <c r="AE11">
        <v>393687</v>
      </c>
    </row>
    <row r="12" spans="1:31" ht="25.5">
      <c r="A12" s="6" t="s">
        <v>38</v>
      </c>
      <c r="B12" s="3">
        <v>120000</v>
      </c>
      <c r="C12" s="3">
        <v>120000</v>
      </c>
      <c r="D12" s="3">
        <v>220000</v>
      </c>
      <c r="E12" s="3">
        <v>180000</v>
      </c>
      <c r="F12" s="3">
        <v>180000</v>
      </c>
      <c r="G12" s="3">
        <v>180000</v>
      </c>
      <c r="H12" s="3">
        <v>180000</v>
      </c>
      <c r="I12" s="3">
        <v>180000</v>
      </c>
      <c r="J12" s="3">
        <v>180000</v>
      </c>
      <c r="K12" s="3">
        <v>180000</v>
      </c>
      <c r="L12" s="3">
        <v>220000</v>
      </c>
      <c r="M12" s="3">
        <v>836128</v>
      </c>
      <c r="N12" s="4">
        <f t="shared" si="0"/>
        <v>2776128</v>
      </c>
      <c r="O12" s="9">
        <f t="shared" si="1"/>
        <v>460000</v>
      </c>
      <c r="P12" s="23">
        <v>588421</v>
      </c>
      <c r="Q12" s="9">
        <f t="shared" si="2"/>
        <v>-128421</v>
      </c>
      <c r="R12" s="9"/>
      <c r="S12">
        <v>1103096</v>
      </c>
      <c r="V12">
        <v>1709380</v>
      </c>
      <c r="AA12">
        <v>2776128</v>
      </c>
      <c r="AB12" s="9">
        <f t="shared" si="3"/>
        <v>0</v>
      </c>
      <c r="AC12">
        <v>227432</v>
      </c>
      <c r="AD12" s="9">
        <f t="shared" si="4"/>
        <v>227432</v>
      </c>
      <c r="AE12">
        <v>836128</v>
      </c>
    </row>
    <row r="13" spans="1:31" ht="38.25">
      <c r="A13" s="6" t="s">
        <v>41</v>
      </c>
      <c r="B13" s="3">
        <v>68000</v>
      </c>
      <c r="C13" s="3">
        <v>71500</v>
      </c>
      <c r="D13" s="3">
        <v>73200</v>
      </c>
      <c r="E13" s="3">
        <v>74000</v>
      </c>
      <c r="F13" s="3">
        <v>67500</v>
      </c>
      <c r="G13" s="3">
        <v>71200</v>
      </c>
      <c r="H13" s="3">
        <v>69500</v>
      </c>
      <c r="I13" s="3">
        <v>70700</v>
      </c>
      <c r="J13" s="3">
        <v>72500</v>
      </c>
      <c r="K13" s="3">
        <v>67000</v>
      </c>
      <c r="L13" s="3">
        <v>73500</v>
      </c>
      <c r="M13" s="3">
        <v>292261</v>
      </c>
      <c r="N13" s="4">
        <f t="shared" si="0"/>
        <v>1070861</v>
      </c>
      <c r="O13" s="9">
        <f t="shared" si="1"/>
        <v>212700</v>
      </c>
      <c r="P13" s="23">
        <v>203798</v>
      </c>
      <c r="Q13" s="9">
        <f t="shared" si="2"/>
        <v>8902</v>
      </c>
      <c r="R13" s="9"/>
      <c r="S13">
        <v>424483</v>
      </c>
      <c r="V13">
        <v>666742</v>
      </c>
      <c r="AA13">
        <v>1070861</v>
      </c>
      <c r="AB13" s="9">
        <f t="shared" si="3"/>
        <v>0</v>
      </c>
      <c r="AC13">
        <v>72536</v>
      </c>
      <c r="AD13" s="9">
        <f t="shared" si="4"/>
        <v>72536</v>
      </c>
      <c r="AE13">
        <v>292261</v>
      </c>
    </row>
    <row r="14" spans="1:31" ht="51">
      <c r="A14" s="6" t="s">
        <v>42</v>
      </c>
      <c r="B14" s="3">
        <v>92779</v>
      </c>
      <c r="C14" s="3">
        <v>92779</v>
      </c>
      <c r="D14" s="3">
        <v>92779</v>
      </c>
      <c r="E14" s="3">
        <v>92779</v>
      </c>
      <c r="F14" s="3">
        <v>92779</v>
      </c>
      <c r="G14" s="3">
        <v>92779</v>
      </c>
      <c r="H14" s="3">
        <v>92779</v>
      </c>
      <c r="I14" s="3">
        <v>92779</v>
      </c>
      <c r="J14" s="3">
        <v>92779</v>
      </c>
      <c r="K14" s="3">
        <v>92779</v>
      </c>
      <c r="L14" s="3">
        <v>92779</v>
      </c>
      <c r="M14" s="3">
        <v>364151</v>
      </c>
      <c r="N14" s="4">
        <f t="shared" si="0"/>
        <v>1384720</v>
      </c>
      <c r="O14" s="9">
        <f t="shared" si="1"/>
        <v>278337</v>
      </c>
      <c r="P14" s="23">
        <v>280390</v>
      </c>
      <c r="Q14" s="9">
        <f t="shared" si="2"/>
        <v>-2053</v>
      </c>
      <c r="R14" s="9"/>
      <c r="S14">
        <v>573926</v>
      </c>
      <c r="V14">
        <v>859918</v>
      </c>
      <c r="AA14">
        <v>1384720</v>
      </c>
      <c r="AB14" s="9">
        <f t="shared" si="3"/>
        <v>0</v>
      </c>
      <c r="AC14">
        <v>92785</v>
      </c>
      <c r="AD14" s="9">
        <f t="shared" si="4"/>
        <v>92785</v>
      </c>
      <c r="AE14">
        <v>364151</v>
      </c>
    </row>
    <row r="15" spans="1:31" ht="38.25">
      <c r="A15" s="6" t="s">
        <v>43</v>
      </c>
      <c r="B15" s="3">
        <v>51832</v>
      </c>
      <c r="C15" s="3">
        <v>51832</v>
      </c>
      <c r="D15" s="3">
        <v>51832</v>
      </c>
      <c r="E15" s="3">
        <v>51832</v>
      </c>
      <c r="F15" s="3">
        <v>51832</v>
      </c>
      <c r="G15" s="3">
        <v>51832</v>
      </c>
      <c r="H15" s="3">
        <v>51832</v>
      </c>
      <c r="I15" s="3">
        <v>51832</v>
      </c>
      <c r="J15" s="3">
        <v>51832</v>
      </c>
      <c r="K15" s="3">
        <v>51832</v>
      </c>
      <c r="L15" s="3">
        <v>51832</v>
      </c>
      <c r="M15" s="3">
        <v>87932</v>
      </c>
      <c r="N15" s="4">
        <f t="shared" si="0"/>
        <v>658084</v>
      </c>
      <c r="O15" s="9">
        <f t="shared" si="1"/>
        <v>155496</v>
      </c>
      <c r="P15" s="23">
        <v>153203</v>
      </c>
      <c r="Q15" s="9">
        <f t="shared" si="2"/>
        <v>2293</v>
      </c>
      <c r="R15" s="9"/>
      <c r="S15">
        <v>295569</v>
      </c>
      <c r="V15">
        <v>431612</v>
      </c>
      <c r="AA15">
        <v>658084</v>
      </c>
      <c r="AB15" s="9">
        <f t="shared" si="3"/>
        <v>0</v>
      </c>
      <c r="AC15">
        <v>51832</v>
      </c>
      <c r="AD15" s="9">
        <f t="shared" si="4"/>
        <v>51832</v>
      </c>
      <c r="AE15">
        <v>87932</v>
      </c>
    </row>
    <row r="16" spans="1:31" ht="38.25">
      <c r="A16" s="6" t="s">
        <v>33</v>
      </c>
      <c r="B16" s="3">
        <v>121300</v>
      </c>
      <c r="C16" s="3">
        <v>187500</v>
      </c>
      <c r="D16" s="3">
        <v>158500</v>
      </c>
      <c r="E16" s="3">
        <v>123500</v>
      </c>
      <c r="F16" s="3">
        <v>177500</v>
      </c>
      <c r="G16" s="3">
        <v>117500</v>
      </c>
      <c r="H16" s="3">
        <v>116300</v>
      </c>
      <c r="I16" s="3">
        <v>108093</v>
      </c>
      <c r="J16" s="3">
        <v>161300</v>
      </c>
      <c r="K16" s="3">
        <v>121447</v>
      </c>
      <c r="L16" s="3">
        <v>131370</v>
      </c>
      <c r="M16" s="3">
        <v>359050</v>
      </c>
      <c r="N16" s="4">
        <f t="shared" si="0"/>
        <v>1883360</v>
      </c>
      <c r="O16" s="9">
        <f t="shared" si="1"/>
        <v>467300</v>
      </c>
      <c r="P16" s="23">
        <v>466547</v>
      </c>
      <c r="Q16" s="9">
        <f t="shared" si="2"/>
        <v>753</v>
      </c>
      <c r="R16" s="9"/>
      <c r="S16">
        <v>891158</v>
      </c>
      <c r="V16">
        <v>1281613</v>
      </c>
      <c r="AA16">
        <v>1883360</v>
      </c>
      <c r="AB16" s="9">
        <f t="shared" si="3"/>
        <v>0</v>
      </c>
      <c r="AC16">
        <v>147212</v>
      </c>
      <c r="AD16" s="9">
        <f t="shared" si="4"/>
        <v>147212</v>
      </c>
      <c r="AE16">
        <v>359050</v>
      </c>
    </row>
    <row r="17" spans="1:31" ht="51">
      <c r="A17" s="6" t="s">
        <v>26</v>
      </c>
      <c r="B17" s="7">
        <v>173830</v>
      </c>
      <c r="C17" s="7">
        <v>293997</v>
      </c>
      <c r="D17" s="7">
        <v>175830</v>
      </c>
      <c r="E17" s="7">
        <v>178830</v>
      </c>
      <c r="F17" s="7">
        <v>231564</v>
      </c>
      <c r="G17" s="7">
        <v>163830</v>
      </c>
      <c r="H17" s="7">
        <v>163830</v>
      </c>
      <c r="I17" s="7">
        <v>163830</v>
      </c>
      <c r="J17" s="7">
        <v>186408</v>
      </c>
      <c r="K17" s="7">
        <v>175330</v>
      </c>
      <c r="L17" s="7">
        <v>65454</v>
      </c>
      <c r="M17" s="7">
        <v>376781</v>
      </c>
      <c r="N17" s="5">
        <f t="shared" si="0"/>
        <v>2349514</v>
      </c>
      <c r="O17" s="9">
        <f t="shared" si="1"/>
        <v>643657</v>
      </c>
      <c r="P17" s="23">
        <v>609485</v>
      </c>
      <c r="Q17" s="9">
        <f t="shared" si="2"/>
        <v>34172</v>
      </c>
      <c r="R17" s="9"/>
      <c r="S17">
        <v>1193629</v>
      </c>
      <c r="V17">
        <v>1738713</v>
      </c>
      <c r="AA17">
        <v>2349514</v>
      </c>
      <c r="AB17" s="9">
        <f t="shared" si="3"/>
        <v>0</v>
      </c>
      <c r="AC17">
        <v>1916</v>
      </c>
      <c r="AD17" s="9">
        <f t="shared" si="4"/>
        <v>1916</v>
      </c>
      <c r="AE17">
        <v>376781</v>
      </c>
    </row>
    <row r="18" spans="1:31" ht="38.25">
      <c r="A18" s="6" t="s">
        <v>32</v>
      </c>
      <c r="B18" s="3">
        <v>173166</v>
      </c>
      <c r="C18" s="3">
        <v>296762</v>
      </c>
      <c r="D18" s="3">
        <v>173166</v>
      </c>
      <c r="E18" s="3">
        <v>174366</v>
      </c>
      <c r="F18" s="3">
        <v>238676</v>
      </c>
      <c r="G18" s="3">
        <v>174202</v>
      </c>
      <c r="H18" s="3">
        <v>173166</v>
      </c>
      <c r="I18" s="3">
        <v>173166</v>
      </c>
      <c r="J18" s="3">
        <v>202185</v>
      </c>
      <c r="K18" s="3">
        <v>175966</v>
      </c>
      <c r="L18" s="3">
        <v>173166</v>
      </c>
      <c r="M18" s="3">
        <v>368545</v>
      </c>
      <c r="N18" s="4">
        <f t="shared" si="0"/>
        <v>2496532</v>
      </c>
      <c r="O18" s="9">
        <f t="shared" si="1"/>
        <v>643094</v>
      </c>
      <c r="P18" s="24">
        <v>485241</v>
      </c>
      <c r="Q18" s="9">
        <f t="shared" si="2"/>
        <v>157853</v>
      </c>
      <c r="R18" s="9"/>
      <c r="S18">
        <v>1360906</v>
      </c>
      <c r="V18">
        <v>1927792</v>
      </c>
      <c r="AA18">
        <v>2496532</v>
      </c>
      <c r="AB18" s="9">
        <f t="shared" si="3"/>
        <v>0</v>
      </c>
      <c r="AC18">
        <v>0</v>
      </c>
      <c r="AD18" s="9">
        <f t="shared" si="4"/>
        <v>0</v>
      </c>
      <c r="AE18">
        <v>368545</v>
      </c>
    </row>
    <row r="19" spans="1:31" ht="25.5">
      <c r="A19" s="6" t="s">
        <v>36</v>
      </c>
      <c r="B19" s="3">
        <v>62500</v>
      </c>
      <c r="C19" s="3">
        <v>120000</v>
      </c>
      <c r="D19" s="3">
        <v>71000</v>
      </c>
      <c r="E19" s="3">
        <v>60000</v>
      </c>
      <c r="F19" s="3">
        <v>57000</v>
      </c>
      <c r="G19" s="3">
        <v>65000</v>
      </c>
      <c r="H19" s="3">
        <v>70000</v>
      </c>
      <c r="I19" s="3">
        <v>65000</v>
      </c>
      <c r="J19" s="3">
        <v>59555</v>
      </c>
      <c r="K19" s="3">
        <v>60000</v>
      </c>
      <c r="L19" s="3">
        <v>59000</v>
      </c>
      <c r="M19" s="3">
        <v>199612</v>
      </c>
      <c r="N19" s="4">
        <f t="shared" si="0"/>
        <v>948667</v>
      </c>
      <c r="O19" s="9">
        <f t="shared" si="1"/>
        <v>253500</v>
      </c>
      <c r="P19" s="23">
        <v>207870</v>
      </c>
      <c r="Q19" s="9">
        <f t="shared" si="2"/>
        <v>45630</v>
      </c>
      <c r="R19" s="9"/>
      <c r="S19">
        <v>439969</v>
      </c>
      <c r="V19">
        <v>693460</v>
      </c>
      <c r="AA19">
        <v>948667</v>
      </c>
      <c r="AB19" s="9">
        <f t="shared" si="3"/>
        <v>0</v>
      </c>
      <c r="AC19">
        <v>59226</v>
      </c>
      <c r="AD19" s="9">
        <f t="shared" si="4"/>
        <v>59226</v>
      </c>
      <c r="AE19">
        <v>199612</v>
      </c>
    </row>
    <row r="20" spans="1:31" ht="38.25">
      <c r="A20" s="6" t="s">
        <v>21</v>
      </c>
      <c r="B20" s="7">
        <v>90295</v>
      </c>
      <c r="C20" s="7">
        <v>161995</v>
      </c>
      <c r="D20" s="7">
        <v>103121</v>
      </c>
      <c r="E20" s="7">
        <v>90295</v>
      </c>
      <c r="F20" s="7">
        <v>130385</v>
      </c>
      <c r="G20" s="7">
        <v>90295</v>
      </c>
      <c r="H20" s="7">
        <v>90295</v>
      </c>
      <c r="I20" s="7">
        <v>90295</v>
      </c>
      <c r="J20" s="7">
        <v>105428</v>
      </c>
      <c r="K20" s="7">
        <v>92064</v>
      </c>
      <c r="L20" s="7">
        <v>92064</v>
      </c>
      <c r="M20" s="7">
        <v>346319</v>
      </c>
      <c r="N20" s="5">
        <f t="shared" si="0"/>
        <v>1482851</v>
      </c>
      <c r="O20" s="9">
        <f t="shared" si="1"/>
        <v>355411</v>
      </c>
      <c r="P20" s="25">
        <v>383186</v>
      </c>
      <c r="Q20" s="9">
        <f t="shared" si="2"/>
        <v>-27775</v>
      </c>
      <c r="R20" s="9"/>
      <c r="S20">
        <v>753523</v>
      </c>
      <c r="V20">
        <v>1076934</v>
      </c>
      <c r="AA20">
        <v>1482851</v>
      </c>
      <c r="AB20" s="9">
        <f t="shared" si="3"/>
        <v>0</v>
      </c>
      <c r="AC20">
        <v>93066</v>
      </c>
      <c r="AD20" s="9">
        <f t="shared" si="4"/>
        <v>93066</v>
      </c>
      <c r="AE20">
        <v>346319</v>
      </c>
    </row>
    <row r="21" spans="1:31" ht="25.5">
      <c r="A21" s="6" t="s">
        <v>44</v>
      </c>
      <c r="B21" s="3">
        <v>300480</v>
      </c>
      <c r="C21" s="3">
        <v>334668</v>
      </c>
      <c r="D21" s="3">
        <v>300479</v>
      </c>
      <c r="E21" s="3">
        <v>300479</v>
      </c>
      <c r="F21" s="3">
        <v>300480</v>
      </c>
      <c r="G21" s="3">
        <v>300480</v>
      </c>
      <c r="H21" s="3">
        <v>300479</v>
      </c>
      <c r="I21" s="3">
        <v>300480</v>
      </c>
      <c r="J21" s="3">
        <v>300479</v>
      </c>
      <c r="K21" s="3">
        <v>300479</v>
      </c>
      <c r="L21" s="3">
        <v>300479</v>
      </c>
      <c r="M21" s="3">
        <v>486023</v>
      </c>
      <c r="N21" s="4">
        <f t="shared" si="0"/>
        <v>3825485</v>
      </c>
      <c r="O21" s="9">
        <f t="shared" si="1"/>
        <v>935627</v>
      </c>
      <c r="P21" s="23">
        <v>910373</v>
      </c>
      <c r="Q21" s="9">
        <f t="shared" si="2"/>
        <v>25254</v>
      </c>
      <c r="R21" s="9"/>
      <c r="S21">
        <v>1874320</v>
      </c>
      <c r="V21">
        <v>2842517</v>
      </c>
      <c r="AA21">
        <v>3825485</v>
      </c>
      <c r="AB21" s="9">
        <f t="shared" si="3"/>
        <v>0</v>
      </c>
      <c r="AC21">
        <v>300483</v>
      </c>
      <c r="AD21" s="9">
        <f t="shared" si="4"/>
        <v>300483</v>
      </c>
      <c r="AE21">
        <v>486023</v>
      </c>
    </row>
    <row r="22" spans="1:37" ht="51">
      <c r="A22" s="6" t="s">
        <v>47</v>
      </c>
      <c r="B22" s="3">
        <v>780000</v>
      </c>
      <c r="C22" s="3">
        <v>820000</v>
      </c>
      <c r="D22" s="3">
        <v>680000</v>
      </c>
      <c r="E22" s="3">
        <v>720000</v>
      </c>
      <c r="F22" s="3">
        <v>650000</v>
      </c>
      <c r="G22" s="3">
        <v>680000</v>
      </c>
      <c r="H22" s="3">
        <v>620000</v>
      </c>
      <c r="I22" s="3">
        <v>660000</v>
      </c>
      <c r="J22" s="3">
        <v>650000</v>
      </c>
      <c r="K22" s="3">
        <v>280000</v>
      </c>
      <c r="L22" s="3">
        <v>311341</v>
      </c>
      <c r="M22" s="3">
        <v>288000</v>
      </c>
      <c r="N22" s="4">
        <f t="shared" si="0"/>
        <v>7139341</v>
      </c>
      <c r="O22" s="9">
        <f t="shared" si="1"/>
        <v>2280000</v>
      </c>
      <c r="P22" s="23">
        <v>177872</v>
      </c>
      <c r="Q22" s="9">
        <f t="shared" si="2"/>
        <v>2102128</v>
      </c>
      <c r="R22" s="9"/>
      <c r="S22">
        <v>3720650</v>
      </c>
      <c r="V22">
        <v>5204732</v>
      </c>
      <c r="AA22">
        <v>7139341</v>
      </c>
      <c r="AB22" s="9">
        <f t="shared" si="3"/>
        <v>0</v>
      </c>
      <c r="AC22">
        <v>-698659</v>
      </c>
      <c r="AD22">
        <v>-400000</v>
      </c>
      <c r="AE22">
        <f>AC22-AD22</f>
        <v>-298659</v>
      </c>
      <c r="AG22" s="3">
        <v>680000</v>
      </c>
      <c r="AH22" s="3">
        <v>610000</v>
      </c>
      <c r="AJ22" s="9">
        <f>AG22+AD22</f>
        <v>280000</v>
      </c>
      <c r="AK22" s="9">
        <f>AH22+AE22</f>
        <v>311341</v>
      </c>
    </row>
    <row r="23" spans="1:31" ht="38.25">
      <c r="A23" s="6" t="s">
        <v>17</v>
      </c>
      <c r="B23" s="7">
        <v>30575</v>
      </c>
      <c r="C23" s="7">
        <v>61150</v>
      </c>
      <c r="D23" s="7">
        <v>30575</v>
      </c>
      <c r="E23" s="7">
        <v>30575</v>
      </c>
      <c r="F23" s="7">
        <v>30574</v>
      </c>
      <c r="G23" s="7">
        <v>30574</v>
      </c>
      <c r="H23" s="7">
        <v>30574</v>
      </c>
      <c r="I23" s="7">
        <v>30574</v>
      </c>
      <c r="J23" s="7">
        <v>30574</v>
      </c>
      <c r="K23" s="7">
        <v>30575</v>
      </c>
      <c r="L23" s="7">
        <v>30575</v>
      </c>
      <c r="M23" s="7">
        <v>48873</v>
      </c>
      <c r="N23" s="5">
        <f t="shared" si="0"/>
        <v>415768</v>
      </c>
      <c r="O23" s="9">
        <f t="shared" si="1"/>
        <v>122300</v>
      </c>
      <c r="P23" s="25">
        <v>91653</v>
      </c>
      <c r="Q23" s="9">
        <f t="shared" si="2"/>
        <v>30647</v>
      </c>
      <c r="R23" s="9"/>
      <c r="S23">
        <v>167980</v>
      </c>
      <c r="V23">
        <v>247908</v>
      </c>
      <c r="AA23">
        <v>415768</v>
      </c>
      <c r="AB23" s="9">
        <f t="shared" si="3"/>
        <v>0</v>
      </c>
      <c r="AC23">
        <v>30575</v>
      </c>
      <c r="AD23" s="9">
        <f t="shared" si="4"/>
        <v>30575</v>
      </c>
      <c r="AE23">
        <v>48873</v>
      </c>
    </row>
    <row r="24" spans="1:31" ht="25.5">
      <c r="A24" s="6" t="s">
        <v>49</v>
      </c>
      <c r="B24" s="7">
        <v>250000</v>
      </c>
      <c r="C24" s="7">
        <v>382800</v>
      </c>
      <c r="D24" s="7">
        <v>285000</v>
      </c>
      <c r="E24" s="7">
        <v>280000</v>
      </c>
      <c r="F24" s="7">
        <v>250000</v>
      </c>
      <c r="G24" s="7">
        <v>240000</v>
      </c>
      <c r="H24" s="7">
        <v>240000</v>
      </c>
      <c r="I24" s="7">
        <v>245000</v>
      </c>
      <c r="J24" s="7">
        <v>220800</v>
      </c>
      <c r="K24" s="7">
        <v>220800</v>
      </c>
      <c r="L24" s="7">
        <v>220800</v>
      </c>
      <c r="M24" s="7">
        <v>416774</v>
      </c>
      <c r="N24" s="5">
        <f t="shared" si="0"/>
        <v>3251974</v>
      </c>
      <c r="O24" s="9">
        <f t="shared" si="1"/>
        <v>917800</v>
      </c>
      <c r="P24" s="25">
        <v>710834</v>
      </c>
      <c r="Q24" s="9">
        <f t="shared" si="2"/>
        <v>206966</v>
      </c>
      <c r="R24" s="9"/>
      <c r="S24">
        <v>1488688</v>
      </c>
      <c r="V24">
        <v>140138</v>
      </c>
      <c r="AA24">
        <v>3251974</v>
      </c>
      <c r="AB24" s="9">
        <f t="shared" si="3"/>
        <v>0</v>
      </c>
      <c r="AC24">
        <v>220992</v>
      </c>
      <c r="AD24" s="9">
        <f t="shared" si="4"/>
        <v>220992</v>
      </c>
      <c r="AE24">
        <v>416774</v>
      </c>
    </row>
    <row r="25" spans="1:28" ht="38.25">
      <c r="A25" s="6" t="s">
        <v>46</v>
      </c>
      <c r="B25">
        <v>9290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>
        <f t="shared" si="0"/>
        <v>9290</v>
      </c>
      <c r="O25" s="9">
        <f t="shared" si="1"/>
        <v>9290</v>
      </c>
      <c r="P25">
        <v>9290</v>
      </c>
      <c r="Q25" s="9">
        <f t="shared" si="2"/>
        <v>0</v>
      </c>
      <c r="R25" s="9"/>
      <c r="S25">
        <v>9290</v>
      </c>
      <c r="V25">
        <v>9290</v>
      </c>
      <c r="AB25" s="9"/>
    </row>
    <row r="26" spans="1:32" ht="38.25">
      <c r="A26" s="6" t="s">
        <v>45</v>
      </c>
      <c r="B26" s="3">
        <v>14407</v>
      </c>
      <c r="C26" s="3">
        <v>19848</v>
      </c>
      <c r="D26" s="3">
        <v>14407</v>
      </c>
      <c r="E26" s="3">
        <v>14407</v>
      </c>
      <c r="F26" s="3">
        <v>14407</v>
      </c>
      <c r="G26" s="3">
        <v>14407</v>
      </c>
      <c r="H26" s="3">
        <v>14407</v>
      </c>
      <c r="I26" s="3">
        <v>14407</v>
      </c>
      <c r="J26" s="3">
        <v>14407</v>
      </c>
      <c r="K26" s="3">
        <v>14407</v>
      </c>
      <c r="L26">
        <v>5911</v>
      </c>
      <c r="M26" s="3">
        <v>14568</v>
      </c>
      <c r="N26" s="4">
        <f t="shared" si="0"/>
        <v>169990</v>
      </c>
      <c r="O26" s="9">
        <f t="shared" si="1"/>
        <v>48662</v>
      </c>
      <c r="P26" s="23">
        <v>40043</v>
      </c>
      <c r="Q26" s="9">
        <f t="shared" si="2"/>
        <v>8619</v>
      </c>
      <c r="R26" s="9"/>
      <c r="S26">
        <v>78641</v>
      </c>
      <c r="V26">
        <v>120854</v>
      </c>
      <c r="AA26">
        <v>169990</v>
      </c>
      <c r="AB26" s="9">
        <f t="shared" si="3"/>
        <v>0</v>
      </c>
      <c r="AC26">
        <v>-8496</v>
      </c>
      <c r="AE26" s="3">
        <v>14407</v>
      </c>
      <c r="AF26" s="9">
        <f>AE26+AC26</f>
        <v>5911</v>
      </c>
    </row>
    <row r="27" spans="1:31" ht="38.25">
      <c r="A27" s="6" t="s">
        <v>19</v>
      </c>
      <c r="B27" s="3">
        <v>341808</v>
      </c>
      <c r="C27" s="3">
        <v>583853</v>
      </c>
      <c r="D27" s="3">
        <v>344053</v>
      </c>
      <c r="E27" s="3">
        <v>344053</v>
      </c>
      <c r="F27" s="3">
        <v>478878</v>
      </c>
      <c r="G27" s="3">
        <v>344053</v>
      </c>
      <c r="H27" s="3">
        <v>332928</v>
      </c>
      <c r="I27" s="3">
        <v>332927</v>
      </c>
      <c r="J27" s="3">
        <v>388992</v>
      </c>
      <c r="K27" s="3">
        <v>370747</v>
      </c>
      <c r="L27" s="3">
        <v>344055</v>
      </c>
      <c r="M27" s="3">
        <v>951820</v>
      </c>
      <c r="N27" s="4">
        <f t="shared" si="0"/>
        <v>5158167</v>
      </c>
      <c r="O27" s="9">
        <f t="shared" si="1"/>
        <v>1269714</v>
      </c>
      <c r="P27" s="23">
        <v>1251613</v>
      </c>
      <c r="Q27" s="9">
        <f t="shared" si="2"/>
        <v>18101</v>
      </c>
      <c r="R27" s="9"/>
      <c r="S27">
        <v>2558749</v>
      </c>
      <c r="V27">
        <v>3706469</v>
      </c>
      <c r="AA27">
        <v>5158167</v>
      </c>
      <c r="AB27" s="9">
        <f t="shared" si="3"/>
        <v>0</v>
      </c>
      <c r="AC27">
        <v>362448</v>
      </c>
      <c r="AD27" s="9">
        <f>AB27+AC27</f>
        <v>362448</v>
      </c>
      <c r="AE27">
        <v>951820</v>
      </c>
    </row>
    <row r="28" spans="1:30" ht="51">
      <c r="A28" s="6" t="s">
        <v>28</v>
      </c>
      <c r="B28" s="3">
        <v>76650</v>
      </c>
      <c r="C28" s="3">
        <v>117000</v>
      </c>
      <c r="D28" s="3">
        <v>106000</v>
      </c>
      <c r="E28" s="3">
        <v>85000</v>
      </c>
      <c r="F28" s="3">
        <v>101808</v>
      </c>
      <c r="G28" s="3">
        <v>77000</v>
      </c>
      <c r="H28" s="3">
        <v>76352</v>
      </c>
      <c r="I28" s="3">
        <v>70000</v>
      </c>
      <c r="J28" s="3">
        <v>80000</v>
      </c>
      <c r="K28" s="3">
        <v>81800</v>
      </c>
      <c r="L28" s="3">
        <v>80000</v>
      </c>
      <c r="M28" s="3">
        <v>176695</v>
      </c>
      <c r="N28" s="4">
        <f t="shared" si="0"/>
        <v>1128305</v>
      </c>
      <c r="O28" s="9">
        <f t="shared" si="1"/>
        <v>299650</v>
      </c>
      <c r="P28" s="23">
        <v>352196</v>
      </c>
      <c r="Q28" s="9">
        <f t="shared" si="2"/>
        <v>-52546</v>
      </c>
      <c r="R28" s="9"/>
      <c r="S28">
        <v>660925</v>
      </c>
      <c r="V28">
        <v>896401</v>
      </c>
      <c r="AA28">
        <v>1128305</v>
      </c>
      <c r="AB28" s="9">
        <f t="shared" si="3"/>
        <v>0</v>
      </c>
      <c r="AC28">
        <v>96695</v>
      </c>
      <c r="AD28" s="9">
        <f>M28+AC28</f>
        <v>273390</v>
      </c>
    </row>
    <row r="29" spans="1:31" ht="25.5">
      <c r="A29" s="6" t="s">
        <v>23</v>
      </c>
      <c r="B29" s="3">
        <v>177448</v>
      </c>
      <c r="C29" s="3">
        <v>325329</v>
      </c>
      <c r="D29" s="3">
        <v>179448</v>
      </c>
      <c r="E29" s="3">
        <v>177448</v>
      </c>
      <c r="F29" s="3">
        <v>258426</v>
      </c>
      <c r="G29" s="3">
        <v>177448</v>
      </c>
      <c r="H29" s="3">
        <v>177448</v>
      </c>
      <c r="I29" s="3">
        <v>177448</v>
      </c>
      <c r="J29" s="3">
        <v>207440</v>
      </c>
      <c r="K29" s="3">
        <v>182448</v>
      </c>
      <c r="L29" s="3">
        <v>180639</v>
      </c>
      <c r="M29" s="3">
        <v>327682</v>
      </c>
      <c r="N29" s="4">
        <f t="shared" si="0"/>
        <v>2548652</v>
      </c>
      <c r="O29" s="9">
        <f t="shared" si="1"/>
        <v>682225</v>
      </c>
      <c r="P29" s="23">
        <v>674169</v>
      </c>
      <c r="Q29" s="9">
        <f t="shared" si="2"/>
        <v>8056</v>
      </c>
      <c r="R29" s="9"/>
      <c r="S29">
        <v>1414864</v>
      </c>
      <c r="V29">
        <v>1979097</v>
      </c>
      <c r="AA29">
        <v>2548652</v>
      </c>
      <c r="AB29" s="9">
        <f t="shared" si="3"/>
        <v>0</v>
      </c>
      <c r="AC29">
        <v>177447</v>
      </c>
      <c r="AD29" s="9">
        <f>AB29+AC29</f>
        <v>177447</v>
      </c>
      <c r="AE29">
        <v>327682</v>
      </c>
    </row>
    <row r="30" spans="1:52" ht="25.5">
      <c r="A30" s="6" t="s">
        <v>18</v>
      </c>
      <c r="B30" s="3">
        <v>280000</v>
      </c>
      <c r="C30" s="3">
        <v>450000</v>
      </c>
      <c r="D30" s="3">
        <v>500000</v>
      </c>
      <c r="E30" s="3">
        <v>1000000</v>
      </c>
      <c r="F30" s="3">
        <v>100000</v>
      </c>
      <c r="G30" s="3">
        <v>250000</v>
      </c>
      <c r="H30" s="3">
        <v>250000</v>
      </c>
      <c r="I30" s="3">
        <v>2295586</v>
      </c>
      <c r="J30" s="3">
        <v>500000</v>
      </c>
      <c r="K30" s="3">
        <v>1400000</v>
      </c>
      <c r="L30" s="3">
        <v>828126</v>
      </c>
      <c r="M30" s="3">
        <v>1500000</v>
      </c>
      <c r="N30" s="4">
        <f t="shared" si="0"/>
        <v>9353712</v>
      </c>
      <c r="O30" s="9">
        <f t="shared" si="1"/>
        <v>1230000</v>
      </c>
      <c r="P30" s="23">
        <v>710958</v>
      </c>
      <c r="Q30" s="9">
        <f t="shared" si="2"/>
        <v>519042</v>
      </c>
      <c r="R30" s="9"/>
      <c r="S30">
        <v>2756815</v>
      </c>
      <c r="V30">
        <v>5142278</v>
      </c>
      <c r="AA30">
        <v>9353712</v>
      </c>
      <c r="AB30" s="9">
        <f t="shared" si="3"/>
        <v>0</v>
      </c>
      <c r="AC30">
        <v>-9971874</v>
      </c>
      <c r="AD30">
        <v>1200000</v>
      </c>
      <c r="AE30">
        <v>1200000</v>
      </c>
      <c r="AF30">
        <v>1400000</v>
      </c>
      <c r="AG30">
        <v>1250000</v>
      </c>
      <c r="AH30">
        <v>1250000</v>
      </c>
      <c r="AI30">
        <v>1300000</v>
      </c>
      <c r="AJ30">
        <v>1100000</v>
      </c>
      <c r="AK30">
        <v>600000</v>
      </c>
      <c r="AL30">
        <v>671874</v>
      </c>
      <c r="AT30">
        <v>1500000</v>
      </c>
      <c r="AU30">
        <v>1500000</v>
      </c>
      <c r="AV30">
        <v>1500000</v>
      </c>
      <c r="AW30">
        <v>3595586</v>
      </c>
      <c r="AX30">
        <v>4000000</v>
      </c>
      <c r="AY30">
        <v>2000000</v>
      </c>
      <c r="AZ30">
        <v>1500000</v>
      </c>
    </row>
    <row r="31" spans="1:52" ht="38.25">
      <c r="A31" s="6" t="s">
        <v>30</v>
      </c>
      <c r="B31" s="3">
        <v>98500</v>
      </c>
      <c r="C31" s="3">
        <v>144000</v>
      </c>
      <c r="D31" s="3">
        <v>145000</v>
      </c>
      <c r="E31" s="3">
        <v>107000</v>
      </c>
      <c r="F31" s="3">
        <v>130000</v>
      </c>
      <c r="G31" s="3">
        <v>94000</v>
      </c>
      <c r="H31" s="3">
        <v>93000</v>
      </c>
      <c r="I31" s="3">
        <v>96000</v>
      </c>
      <c r="J31" s="3">
        <v>120282</v>
      </c>
      <c r="K31" s="3">
        <v>114000</v>
      </c>
      <c r="L31" s="3">
        <v>113000</v>
      </c>
      <c r="M31" s="3">
        <v>354970</v>
      </c>
      <c r="N31" s="4">
        <f t="shared" si="0"/>
        <v>1609752</v>
      </c>
      <c r="O31" s="9">
        <f t="shared" si="1"/>
        <v>387500</v>
      </c>
      <c r="P31" s="24">
        <v>420880</v>
      </c>
      <c r="Q31" s="9">
        <f t="shared" si="2"/>
        <v>-33380</v>
      </c>
      <c r="R31" s="9"/>
      <c r="S31">
        <v>831836</v>
      </c>
      <c r="V31">
        <v>1199345</v>
      </c>
      <c r="AA31">
        <v>1609752</v>
      </c>
      <c r="AB31" s="9">
        <f t="shared" si="3"/>
        <v>0</v>
      </c>
      <c r="AC31">
        <v>121840</v>
      </c>
      <c r="AD31" s="9">
        <f aca="true" t="shared" si="5" ref="AD31:AD40">AB31+AC31</f>
        <v>121840</v>
      </c>
      <c r="AE31">
        <v>354970</v>
      </c>
      <c r="AT31">
        <f>AT30-AF30</f>
        <v>100000</v>
      </c>
      <c r="AU31">
        <f>AU30-AG30</f>
        <v>250000</v>
      </c>
      <c r="AV31">
        <f>AV30-AH30</f>
        <v>250000</v>
      </c>
      <c r="AW31">
        <f>AW30-AI30</f>
        <v>2295586</v>
      </c>
      <c r="AX31">
        <f>AX30-AJ30-AD30-AE30</f>
        <v>500000</v>
      </c>
      <c r="AY31">
        <f>AY30-AK30</f>
        <v>1400000</v>
      </c>
      <c r="AZ31">
        <f>AZ30-AL30</f>
        <v>828126</v>
      </c>
    </row>
    <row r="32" spans="1:31" ht="51">
      <c r="A32" s="6" t="s">
        <v>0</v>
      </c>
      <c r="B32" s="3">
        <v>190100</v>
      </c>
      <c r="C32" s="3">
        <v>390200</v>
      </c>
      <c r="D32" s="3">
        <v>311500</v>
      </c>
      <c r="E32" s="3">
        <v>188000</v>
      </c>
      <c r="F32" s="3">
        <v>241500</v>
      </c>
      <c r="G32" s="3">
        <v>190200</v>
      </c>
      <c r="H32" s="3">
        <v>184000</v>
      </c>
      <c r="I32" s="3">
        <v>190000</v>
      </c>
      <c r="J32" s="3">
        <v>214000</v>
      </c>
      <c r="K32" s="3">
        <v>207000</v>
      </c>
      <c r="L32" s="3">
        <v>210000</v>
      </c>
      <c r="M32" s="3">
        <v>531493</v>
      </c>
      <c r="N32" s="4">
        <f t="shared" si="0"/>
        <v>3047993</v>
      </c>
      <c r="O32" s="9">
        <f t="shared" si="1"/>
        <v>891800</v>
      </c>
      <c r="P32" s="24">
        <v>830630</v>
      </c>
      <c r="Q32" s="9">
        <f t="shared" si="2"/>
        <v>61170</v>
      </c>
      <c r="R32" s="9"/>
      <c r="S32">
        <v>1591624</v>
      </c>
      <c r="V32">
        <v>2285825</v>
      </c>
      <c r="AA32">
        <v>3047993</v>
      </c>
      <c r="AB32" s="9">
        <f t="shared" si="3"/>
        <v>0</v>
      </c>
      <c r="AC32">
        <v>212018</v>
      </c>
      <c r="AD32" s="9">
        <f t="shared" si="5"/>
        <v>212018</v>
      </c>
      <c r="AE32">
        <v>531493</v>
      </c>
    </row>
    <row r="33" spans="1:31" ht="38.25">
      <c r="A33" s="6" t="s">
        <v>27</v>
      </c>
      <c r="B33" s="3">
        <v>78000</v>
      </c>
      <c r="C33" s="3">
        <v>125800</v>
      </c>
      <c r="D33" s="3">
        <v>111340</v>
      </c>
      <c r="E33" s="3">
        <v>79000</v>
      </c>
      <c r="F33" s="3">
        <v>110000</v>
      </c>
      <c r="G33" s="3">
        <v>78000</v>
      </c>
      <c r="H33" s="3">
        <v>77000</v>
      </c>
      <c r="I33" s="3">
        <v>77000</v>
      </c>
      <c r="J33" s="3">
        <v>87000</v>
      </c>
      <c r="K33" s="3">
        <v>77269</v>
      </c>
      <c r="L33" s="3">
        <v>77000</v>
      </c>
      <c r="M33" s="3">
        <v>151016</v>
      </c>
      <c r="N33" s="4">
        <f t="shared" si="0"/>
        <v>1128425</v>
      </c>
      <c r="O33" s="9">
        <f t="shared" si="1"/>
        <v>315140</v>
      </c>
      <c r="P33" s="23">
        <v>257575</v>
      </c>
      <c r="Q33" s="9">
        <f t="shared" si="2"/>
        <v>57565</v>
      </c>
      <c r="R33" s="9"/>
      <c r="S33">
        <v>536080</v>
      </c>
      <c r="V33">
        <v>788621</v>
      </c>
      <c r="AA33">
        <v>1128425</v>
      </c>
      <c r="AB33" s="9">
        <f t="shared" si="3"/>
        <v>0</v>
      </c>
      <c r="AC33">
        <v>8301</v>
      </c>
      <c r="AD33" s="9">
        <f t="shared" si="5"/>
        <v>8301</v>
      </c>
      <c r="AE33">
        <v>151016</v>
      </c>
    </row>
    <row r="34" spans="1:31" ht="38.25">
      <c r="A34" s="6" t="s">
        <v>16</v>
      </c>
      <c r="B34" s="3">
        <v>205296</v>
      </c>
      <c r="C34" s="3">
        <v>392566</v>
      </c>
      <c r="D34" s="3">
        <v>329650</v>
      </c>
      <c r="E34" s="3">
        <v>276700</v>
      </c>
      <c r="F34" s="3">
        <v>318800</v>
      </c>
      <c r="G34" s="3">
        <v>254800</v>
      </c>
      <c r="H34" s="3">
        <v>219200</v>
      </c>
      <c r="I34" s="3">
        <v>249700</v>
      </c>
      <c r="J34" s="3">
        <v>260701</v>
      </c>
      <c r="K34" s="3">
        <v>269400</v>
      </c>
      <c r="L34" s="3">
        <v>279700</v>
      </c>
      <c r="M34" s="3">
        <v>695971</v>
      </c>
      <c r="N34" s="4">
        <f t="shared" si="0"/>
        <v>3752484</v>
      </c>
      <c r="O34" s="9">
        <f t="shared" si="1"/>
        <v>927512</v>
      </c>
      <c r="P34" s="23">
        <v>991305</v>
      </c>
      <c r="Q34" s="9">
        <f t="shared" si="2"/>
        <v>-63793</v>
      </c>
      <c r="R34" s="9"/>
      <c r="S34">
        <v>2004503</v>
      </c>
      <c r="V34">
        <v>2874312</v>
      </c>
      <c r="AA34">
        <v>3752484</v>
      </c>
      <c r="AB34" s="9">
        <f t="shared" si="3"/>
        <v>0</v>
      </c>
      <c r="AC34">
        <v>167300</v>
      </c>
      <c r="AD34" s="9">
        <f t="shared" si="5"/>
        <v>167300</v>
      </c>
      <c r="AE34">
        <v>695971</v>
      </c>
    </row>
    <row r="35" spans="1:31" ht="38.25">
      <c r="A35" s="6" t="s">
        <v>35</v>
      </c>
      <c r="B35" s="3">
        <v>39692</v>
      </c>
      <c r="C35" s="3">
        <v>75537</v>
      </c>
      <c r="D35" s="3">
        <v>46827</v>
      </c>
      <c r="E35" s="3">
        <v>44895</v>
      </c>
      <c r="F35" s="3">
        <v>61545</v>
      </c>
      <c r="G35" s="3">
        <v>43695</v>
      </c>
      <c r="H35" s="3">
        <v>47506</v>
      </c>
      <c r="I35" s="3">
        <v>47506</v>
      </c>
      <c r="J35" s="3">
        <v>51323</v>
      </c>
      <c r="K35" s="3">
        <v>44450</v>
      </c>
      <c r="L35" s="3">
        <v>43487</v>
      </c>
      <c r="M35" s="3">
        <v>55726</v>
      </c>
      <c r="N35" s="4">
        <f t="shared" si="0"/>
        <v>602189</v>
      </c>
      <c r="O35" s="9">
        <f t="shared" si="1"/>
        <v>162056</v>
      </c>
      <c r="P35" s="23">
        <v>135811</v>
      </c>
      <c r="Q35" s="9">
        <f t="shared" si="2"/>
        <v>26245</v>
      </c>
      <c r="R35" s="9"/>
      <c r="S35">
        <v>288987</v>
      </c>
      <c r="V35">
        <v>423163</v>
      </c>
      <c r="AA35">
        <v>602189</v>
      </c>
      <c r="AB35" s="9">
        <f t="shared" si="3"/>
        <v>0</v>
      </c>
      <c r="AC35">
        <v>44901</v>
      </c>
      <c r="AD35" s="9">
        <f t="shared" si="5"/>
        <v>44901</v>
      </c>
      <c r="AE35">
        <v>55726</v>
      </c>
    </row>
    <row r="36" spans="1:31" ht="38.25">
      <c r="A36" s="6" t="s">
        <v>25</v>
      </c>
      <c r="B36" s="3">
        <v>150511</v>
      </c>
      <c r="C36" s="3">
        <v>262316</v>
      </c>
      <c r="D36" s="3">
        <v>170267</v>
      </c>
      <c r="E36" s="3">
        <v>150511</v>
      </c>
      <c r="F36" s="3">
        <v>212972</v>
      </c>
      <c r="G36" s="3">
        <v>151225</v>
      </c>
      <c r="H36" s="3">
        <v>150511</v>
      </c>
      <c r="I36" s="3">
        <v>150511</v>
      </c>
      <c r="J36" s="3">
        <v>171570</v>
      </c>
      <c r="K36" s="3">
        <v>150511</v>
      </c>
      <c r="L36" s="3">
        <v>150511</v>
      </c>
      <c r="M36" s="3">
        <v>476828</v>
      </c>
      <c r="N36" s="4">
        <f t="shared" si="0"/>
        <v>2348244</v>
      </c>
      <c r="O36" s="9">
        <f t="shared" si="1"/>
        <v>583094</v>
      </c>
      <c r="P36" s="23">
        <v>620796</v>
      </c>
      <c r="Q36" s="9">
        <f t="shared" si="2"/>
        <v>-37702</v>
      </c>
      <c r="R36" s="9"/>
      <c r="S36">
        <v>1236582</v>
      </c>
      <c r="V36">
        <v>1775988</v>
      </c>
      <c r="AA36">
        <v>2348244</v>
      </c>
      <c r="AB36" s="9">
        <f t="shared" si="3"/>
        <v>0</v>
      </c>
      <c r="AC36">
        <v>150514</v>
      </c>
      <c r="AD36" s="9">
        <f t="shared" si="5"/>
        <v>150514</v>
      </c>
      <c r="AE36">
        <v>476828</v>
      </c>
    </row>
    <row r="37" spans="1:31" ht="38.25">
      <c r="A37" s="6" t="s">
        <v>39</v>
      </c>
      <c r="B37" s="3">
        <v>115348</v>
      </c>
      <c r="C37" s="3">
        <v>160497</v>
      </c>
      <c r="D37" s="3">
        <v>160619</v>
      </c>
      <c r="E37" s="3">
        <v>113448</v>
      </c>
      <c r="F37" s="3">
        <v>113448</v>
      </c>
      <c r="G37" s="3">
        <v>113448</v>
      </c>
      <c r="H37" s="3">
        <v>113448</v>
      </c>
      <c r="I37" s="3">
        <v>113448</v>
      </c>
      <c r="J37" s="3">
        <v>113448</v>
      </c>
      <c r="K37" s="3">
        <v>105970</v>
      </c>
      <c r="L37" s="3">
        <v>105970</v>
      </c>
      <c r="M37" s="3">
        <v>234424</v>
      </c>
      <c r="N37" s="4">
        <f t="shared" si="0"/>
        <v>1563516</v>
      </c>
      <c r="O37" s="9">
        <f t="shared" si="1"/>
        <v>436464</v>
      </c>
      <c r="P37" s="24">
        <v>450391</v>
      </c>
      <c r="Q37" s="9">
        <f t="shared" si="2"/>
        <v>-13927</v>
      </c>
      <c r="R37" s="9"/>
      <c r="S37">
        <v>826474</v>
      </c>
      <c r="V37">
        <v>1150338</v>
      </c>
      <c r="AA37">
        <v>1563516</v>
      </c>
      <c r="AB37" s="9">
        <f t="shared" si="3"/>
        <v>0</v>
      </c>
      <c r="AC37">
        <v>105942</v>
      </c>
      <c r="AD37" s="9">
        <f t="shared" si="5"/>
        <v>105942</v>
      </c>
      <c r="AE37">
        <v>234424</v>
      </c>
    </row>
    <row r="38" spans="1:31" ht="38.25">
      <c r="A38" s="6" t="s">
        <v>29</v>
      </c>
      <c r="B38" s="3">
        <v>122510</v>
      </c>
      <c r="C38" s="3">
        <v>216300</v>
      </c>
      <c r="D38" s="3">
        <v>123000</v>
      </c>
      <c r="E38" s="3">
        <v>120210</v>
      </c>
      <c r="F38" s="3">
        <v>122300</v>
      </c>
      <c r="G38" s="3">
        <v>122000</v>
      </c>
      <c r="H38" s="3">
        <v>120210</v>
      </c>
      <c r="I38" s="3">
        <v>120000</v>
      </c>
      <c r="J38" s="3">
        <v>132500</v>
      </c>
      <c r="K38" s="3">
        <v>143213</v>
      </c>
      <c r="L38" s="3">
        <v>128781</v>
      </c>
      <c r="M38" s="3">
        <v>338495</v>
      </c>
      <c r="N38" s="4">
        <f t="shared" si="0"/>
        <v>1809519</v>
      </c>
      <c r="O38" s="9">
        <f t="shared" si="1"/>
        <v>461810</v>
      </c>
      <c r="P38" s="24">
        <v>485241</v>
      </c>
      <c r="Q38" s="9">
        <f t="shared" si="2"/>
        <v>-23431</v>
      </c>
      <c r="R38" s="9"/>
      <c r="S38">
        <v>982999</v>
      </c>
      <c r="V38">
        <v>1398645</v>
      </c>
      <c r="AA38">
        <v>1809519</v>
      </c>
      <c r="AB38" s="9">
        <f t="shared" si="3"/>
        <v>0</v>
      </c>
      <c r="AC38">
        <v>126281</v>
      </c>
      <c r="AD38" s="9">
        <f t="shared" si="5"/>
        <v>126281</v>
      </c>
      <c r="AE38">
        <v>338495</v>
      </c>
    </row>
    <row r="39" spans="1:31" ht="38.25">
      <c r="A39" s="6" t="s">
        <v>22</v>
      </c>
      <c r="B39" s="1">
        <v>112400</v>
      </c>
      <c r="C39" s="1">
        <v>176333</v>
      </c>
      <c r="D39" s="1">
        <v>154596</v>
      </c>
      <c r="E39" s="1">
        <v>114800</v>
      </c>
      <c r="F39" s="1">
        <v>162503</v>
      </c>
      <c r="G39" s="1">
        <v>103766</v>
      </c>
      <c r="H39" s="1">
        <v>99366</v>
      </c>
      <c r="I39" s="1">
        <v>99366</v>
      </c>
      <c r="J39" s="1">
        <v>124539</v>
      </c>
      <c r="K39" s="1">
        <v>109771</v>
      </c>
      <c r="L39" s="1">
        <v>109772</v>
      </c>
      <c r="M39" s="1">
        <v>448377</v>
      </c>
      <c r="N39" s="2">
        <f t="shared" si="0"/>
        <v>1815589</v>
      </c>
      <c r="O39" s="9">
        <f t="shared" si="1"/>
        <v>443329</v>
      </c>
      <c r="P39" s="24">
        <v>490985</v>
      </c>
      <c r="Q39" s="9">
        <f t="shared" si="2"/>
        <v>-47656</v>
      </c>
      <c r="R39" s="9"/>
      <c r="S39">
        <v>983677</v>
      </c>
      <c r="V39">
        <v>1371014</v>
      </c>
      <c r="AA39">
        <v>1815589</v>
      </c>
      <c r="AB39" s="9">
        <f t="shared" si="3"/>
        <v>0</v>
      </c>
      <c r="AC39">
        <v>111970</v>
      </c>
      <c r="AD39" s="9">
        <f t="shared" si="5"/>
        <v>111970</v>
      </c>
      <c r="AE39">
        <v>448377</v>
      </c>
    </row>
    <row r="40" spans="1:31" ht="38.25">
      <c r="A40" s="6" t="s">
        <v>40</v>
      </c>
      <c r="B40" s="1">
        <v>223850</v>
      </c>
      <c r="C40" s="1">
        <v>334450</v>
      </c>
      <c r="D40" s="1">
        <v>296346</v>
      </c>
      <c r="E40" s="1">
        <v>210850</v>
      </c>
      <c r="F40" s="1">
        <v>315150</v>
      </c>
      <c r="G40" s="1">
        <v>203850</v>
      </c>
      <c r="H40" s="1">
        <v>201850</v>
      </c>
      <c r="I40" s="1">
        <v>201850</v>
      </c>
      <c r="J40" s="1">
        <v>233420</v>
      </c>
      <c r="K40" s="1">
        <v>210850</v>
      </c>
      <c r="L40" s="1">
        <v>217850</v>
      </c>
      <c r="M40" s="1">
        <v>622168</v>
      </c>
      <c r="N40" s="2">
        <f t="shared" si="0"/>
        <v>3272484</v>
      </c>
      <c r="O40" s="9">
        <f t="shared" si="1"/>
        <v>854646</v>
      </c>
      <c r="P40" s="24">
        <v>891657</v>
      </c>
      <c r="Q40" s="9">
        <f t="shared" si="2"/>
        <v>-37011</v>
      </c>
      <c r="R40" s="9"/>
      <c r="S40">
        <v>1808651</v>
      </c>
      <c r="V40">
        <v>2565312</v>
      </c>
      <c r="AA40">
        <v>3272484</v>
      </c>
      <c r="AB40" s="9">
        <f t="shared" si="3"/>
        <v>0</v>
      </c>
      <c r="AC40">
        <v>224497</v>
      </c>
      <c r="AD40" s="9">
        <f t="shared" si="5"/>
        <v>224497</v>
      </c>
      <c r="AE40">
        <v>622168</v>
      </c>
    </row>
    <row r="41" spans="1:32" ht="38.25">
      <c r="A41" s="8" t="s">
        <v>48</v>
      </c>
      <c r="B41" s="1">
        <v>3910627</v>
      </c>
      <c r="C41" s="1">
        <f>4232181+886830</f>
        <v>5119011</v>
      </c>
      <c r="D41" s="1">
        <v>3743826</v>
      </c>
      <c r="E41" s="1">
        <v>4187124</v>
      </c>
      <c r="F41" s="1">
        <v>4285675</v>
      </c>
      <c r="G41" s="1">
        <v>260919</v>
      </c>
      <c r="H41" s="1">
        <v>770428</v>
      </c>
      <c r="I41" s="1">
        <v>372661</v>
      </c>
      <c r="J41" s="1">
        <v>4658577</v>
      </c>
      <c r="K41" s="1">
        <v>4616488</v>
      </c>
      <c r="L41" s="1">
        <v>4671413</v>
      </c>
      <c r="M41" s="1">
        <v>4369201</v>
      </c>
      <c r="N41" s="2">
        <f t="shared" si="0"/>
        <v>40965950</v>
      </c>
      <c r="O41" s="9">
        <f t="shared" si="1"/>
        <v>12773464</v>
      </c>
      <c r="P41" s="24">
        <v>8199455</v>
      </c>
      <c r="Q41" s="9">
        <f t="shared" si="2"/>
        <v>4574009</v>
      </c>
      <c r="R41" s="9"/>
      <c r="S41">
        <v>16306744</v>
      </c>
      <c r="V41">
        <v>24498827</v>
      </c>
      <c r="AA41">
        <v>40079120</v>
      </c>
      <c r="AB41" s="9">
        <f t="shared" si="3"/>
        <v>-886830</v>
      </c>
      <c r="AC41" s="26">
        <v>-15561017</v>
      </c>
      <c r="AD41" s="26">
        <f>-(AC41+10000000)</f>
        <v>5561017</v>
      </c>
      <c r="AE41" s="26">
        <v>5000000</v>
      </c>
      <c r="AF41" s="26">
        <v>5000000</v>
      </c>
    </row>
    <row r="42" spans="1:32" ht="38.25">
      <c r="A42" s="8" t="s">
        <v>59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v>104000</v>
      </c>
      <c r="N42" s="2">
        <f t="shared" si="0"/>
        <v>104000</v>
      </c>
      <c r="O42" s="9"/>
      <c r="P42" s="24"/>
      <c r="Q42" s="9"/>
      <c r="R42" s="9"/>
      <c r="AC42">
        <v>104000</v>
      </c>
      <c r="AD42">
        <v>5821936</v>
      </c>
      <c r="AE42">
        <v>5770428</v>
      </c>
      <c r="AF42">
        <v>5372661</v>
      </c>
    </row>
    <row r="43" spans="1:32" ht="12.75">
      <c r="A43" s="13" t="s">
        <v>2</v>
      </c>
      <c r="B43" s="12">
        <f>SUM(B8:B41)</f>
        <v>9062895</v>
      </c>
      <c r="C43" s="12">
        <f aca="true" t="shared" si="6" ref="C43:L43">SUM(C8:C41)</f>
        <v>12768220</v>
      </c>
      <c r="D43" s="12">
        <f t="shared" si="6"/>
        <v>10136526</v>
      </c>
      <c r="E43" s="12">
        <f t="shared" si="6"/>
        <v>10229831</v>
      </c>
      <c r="F43" s="12">
        <f t="shared" si="6"/>
        <v>10317281</v>
      </c>
      <c r="G43" s="12">
        <f t="shared" si="6"/>
        <v>5413732</v>
      </c>
      <c r="H43" s="12">
        <f t="shared" si="6"/>
        <v>5808638</v>
      </c>
      <c r="I43" s="12">
        <f t="shared" si="6"/>
        <v>7523388</v>
      </c>
      <c r="J43" s="12">
        <f t="shared" si="6"/>
        <v>10347268</v>
      </c>
      <c r="K43" s="12">
        <f t="shared" si="6"/>
        <v>10675343</v>
      </c>
      <c r="L43" s="12">
        <f t="shared" si="6"/>
        <v>10058715</v>
      </c>
      <c r="M43" s="12">
        <f>SUM(M8:M42)</f>
        <v>17657408</v>
      </c>
      <c r="N43" s="12">
        <f>SUM(N8:N42)</f>
        <v>119999245</v>
      </c>
      <c r="AD43" s="26">
        <f>AD42-AD41</f>
        <v>260919</v>
      </c>
      <c r="AE43" s="26">
        <f>AE42-AE41</f>
        <v>770428</v>
      </c>
      <c r="AF43" s="26">
        <f>AF42-AF41</f>
        <v>372661</v>
      </c>
    </row>
    <row r="45" spans="1:14" ht="12.75">
      <c r="A45" s="15"/>
      <c r="B45" s="15"/>
      <c r="C45" s="15"/>
      <c r="D45" s="15"/>
      <c r="E45" s="21"/>
      <c r="F45" s="21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6"/>
      <c r="K46" s="16"/>
      <c r="L46" s="16"/>
      <c r="M46" s="16"/>
      <c r="N46" s="17"/>
    </row>
    <row r="47" spans="1:14" ht="12.75">
      <c r="A47" s="1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15"/>
      <c r="B48" s="15"/>
      <c r="C48" s="15"/>
      <c r="D48" s="15" t="s">
        <v>56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J50" s="19"/>
      <c r="K50" s="19"/>
      <c r="L50" s="19"/>
      <c r="M50" s="19"/>
      <c r="N50" s="19"/>
    </row>
    <row r="51" spans="1:14" ht="12.75">
      <c r="A51" s="15"/>
      <c r="B51" s="15"/>
      <c r="C51" s="15"/>
      <c r="D51" s="15"/>
      <c r="E51" s="15"/>
      <c r="F51" s="15"/>
      <c r="G51" s="15"/>
      <c r="H51" s="15"/>
      <c r="I51" s="15"/>
      <c r="J51" s="19"/>
      <c r="K51" s="19"/>
      <c r="L51" s="19"/>
      <c r="M51" s="19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6"/>
      <c r="I53" s="16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15"/>
      <c r="C55" s="15"/>
      <c r="D55" s="15"/>
      <c r="E55" s="15"/>
      <c r="F55" s="15"/>
      <c r="G55" s="15"/>
      <c r="H55" s="19"/>
      <c r="I55" s="19"/>
      <c r="J55" s="15"/>
      <c r="K55" s="15"/>
      <c r="L55" s="15"/>
      <c r="M55" s="15"/>
      <c r="N55" s="15"/>
    </row>
  </sheetData>
  <sheetProtection/>
  <mergeCells count="4">
    <mergeCell ref="A6:A7"/>
    <mergeCell ref="A4:N4"/>
    <mergeCell ref="B6:M6"/>
    <mergeCell ref="N6:N7"/>
  </mergeCells>
  <printOptions/>
  <pageMargins left="0.17" right="0.17" top="0.2" bottom="0.23" header="0.17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Starostwo Powiatowe Tarnowskie Góry</cp:lastModifiedBy>
  <cp:lastPrinted>2009-01-06T17:26:44Z</cp:lastPrinted>
  <dcterms:created xsi:type="dcterms:W3CDTF">2008-01-28T09:58:04Z</dcterms:created>
  <dcterms:modified xsi:type="dcterms:W3CDTF">2009-01-08T11:30:05Z</dcterms:modified>
  <cp:category/>
  <cp:version/>
  <cp:contentType/>
  <cp:contentStatus/>
</cp:coreProperties>
</file>