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firstSheet="4" activeTab="6"/>
  </bookViews>
  <sheets>
    <sheet name="dochody" sheetId="1" r:id="rId1"/>
    <sheet name="doch.śr.zew." sheetId="2" r:id="rId2"/>
    <sheet name="wyd.poprawka" sheetId="3" r:id="rId3"/>
    <sheet name="wyd.poroz." sheetId="4" r:id="rId4"/>
    <sheet name="wyd.admin.rzad." sheetId="5" r:id="rId5"/>
    <sheet name="wyd.admin.rzad.-par." sheetId="6" r:id="rId6"/>
    <sheet name="gospodar.pomoc." sheetId="7" r:id="rId7"/>
  </sheets>
  <definedNames>
    <definedName name="_xlnm.Print_Titles" localSheetId="0">'dochody'!$9:$9</definedName>
    <definedName name="_xlnm.Print_Titles" localSheetId="2">'wyd.poprawka'!$9:$9</definedName>
    <definedName name="_xlnm.Print_Titles" localSheetId="3">'wyd.poroz.'!$50:$50</definedName>
  </definedNames>
  <calcPr fullCalcOnLoad="1"/>
</workbook>
</file>

<file path=xl/sharedStrings.xml><?xml version="1.0" encoding="utf-8"?>
<sst xmlns="http://schemas.openxmlformats.org/spreadsheetml/2006/main" count="1142" uniqueCount="630">
  <si>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</si>
  <si>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</si>
  <si>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</si>
  <si>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</si>
  <si>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</si>
  <si>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</si>
  <si>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</si>
  <si>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</si>
  <si>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</si>
  <si>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16 770,00</t>
  </si>
  <si>
    <t>- 2 024,00</t>
  </si>
  <si>
    <t>14 746,00</t>
  </si>
  <si>
    <t>01038</t>
  </si>
  <si>
    <t>Rozwój obszarów wiejskich</t>
  </si>
  <si>
    <t>Środki na dofinansowanie własnych zadań bieżących gmin (związków gmin), powiatów (związków powiatów), samorządów województw, pozyskane z innych źródeł</t>
  </si>
  <si>
    <t>600</t>
  </si>
  <si>
    <t>Transport i łączność</t>
  </si>
  <si>
    <t>211 181,00</t>
  </si>
  <si>
    <t>282 797,00</t>
  </si>
  <si>
    <t>493 978,00</t>
  </si>
  <si>
    <t>60014</t>
  </si>
  <si>
    <t>Drogi publiczne powiatowe</t>
  </si>
  <si>
    <t>Wpływy z różnych dochodów</t>
  </si>
  <si>
    <t>40 000,00</t>
  </si>
  <si>
    <t>322 797,00</t>
  </si>
  <si>
    <t>700</t>
  </si>
  <si>
    <t>Gospodarka mieszkaniowa</t>
  </si>
  <si>
    <t>10 310 381,00</t>
  </si>
  <si>
    <t>70005</t>
  </si>
  <si>
    <t>Gospodarka gruntami i nieruchomościami</t>
  </si>
  <si>
    <t>Grzywny i inne kary pieniężne od osób prawnych i innych jednostek organizacyjnych</t>
  </si>
  <si>
    <t>0,00</t>
  </si>
  <si>
    <t>43 724,00</t>
  </si>
  <si>
    <t>Dochody z najmu i dzierżawy składników majątkowych Skarbu Państwa, jednostek samorządu terytorialnego lub innych jednostek zaliczanych do sektora finansów publicznych oraz innych umów o podobnym charakterze</t>
  </si>
  <si>
    <t>904 112,00</t>
  </si>
  <si>
    <t>50 945,00</t>
  </si>
  <si>
    <t>955 057,00</t>
  </si>
  <si>
    <t>Wpływy z tytułu przekształcenia prawa użytkowania wieczystego przysługującego osobom fizycznym w prawo własności</t>
  </si>
  <si>
    <t>62 434,00</t>
  </si>
  <si>
    <t>Wpłaty z tytułu odpłatnego nabycia prawa własności oraz prawa użytkowania wieczystego nieruchomości</t>
  </si>
  <si>
    <t>7 003 567,00</t>
  </si>
  <si>
    <t>Wpływy z usług</t>
  </si>
  <si>
    <t>1 301,00</t>
  </si>
  <si>
    <t>Pozostałe odsetki</t>
  </si>
  <si>
    <t>33 655,00</t>
  </si>
  <si>
    <t>960,00</t>
  </si>
  <si>
    <t>34 615,00</t>
  </si>
  <si>
    <t>295 531,00</t>
  </si>
  <si>
    <t>101 717,00</t>
  </si>
  <si>
    <t>397 248,00</t>
  </si>
  <si>
    <t>710</t>
  </si>
  <si>
    <t>Działalność usługowa</t>
  </si>
  <si>
    <t>689 298,00</t>
  </si>
  <si>
    <t>1 914,00</t>
  </si>
  <si>
    <t>691 212,00</t>
  </si>
  <si>
    <t>71015</t>
  </si>
  <si>
    <t>Nadzór budowlany</t>
  </si>
  <si>
    <t>421 168,00</t>
  </si>
  <si>
    <t>423 082,00</t>
  </si>
  <si>
    <t>Grzywny, mandaty i inne kary pieniężne od osób fizycznych</t>
  </si>
  <si>
    <t>5 000,00</t>
  </si>
  <si>
    <t>1 700,00</t>
  </si>
  <si>
    <t>6 700,00</t>
  </si>
  <si>
    <t>400,00</t>
  </si>
  <si>
    <t>214,00</t>
  </si>
  <si>
    <t>614,00</t>
  </si>
  <si>
    <t>750</t>
  </si>
  <si>
    <t>Administracja publiczna</t>
  </si>
  <si>
    <t>3 242 368,00</t>
  </si>
  <si>
    <t>229 412,00</t>
  </si>
  <si>
    <t>3 471 780,00</t>
  </si>
  <si>
    <t>75020</t>
  </si>
  <si>
    <t>Starostwa powiatowe</t>
  </si>
  <si>
    <t>2 837 542,00</t>
  </si>
  <si>
    <t>3 066 954,00</t>
  </si>
  <si>
    <t>Wpływy z opłaty komunikacyjnej</t>
  </si>
  <si>
    <t>2 509 330,00</t>
  </si>
  <si>
    <t>206 197,00</t>
  </si>
  <si>
    <t>2 715 527,00</t>
  </si>
  <si>
    <t>5 013,00</t>
  </si>
  <si>
    <t>Wpływy z różnych opłat</t>
  </si>
  <si>
    <t>56 459,00</t>
  </si>
  <si>
    <t>2 848,00</t>
  </si>
  <si>
    <t>59 307,00</t>
  </si>
  <si>
    <t>3 518,00</t>
  </si>
  <si>
    <t>79 152,00</t>
  </si>
  <si>
    <t>9 457,00</t>
  </si>
  <si>
    <t>88 609,00</t>
  </si>
  <si>
    <t>Odsetki od pożyczek udzielonych przez jednostkę samorządu terytorialnego</t>
  </si>
  <si>
    <t>56 101,00</t>
  </si>
  <si>
    <t>2 379,00</t>
  </si>
  <si>
    <t>58 480,00</t>
  </si>
  <si>
    <t>754</t>
  </si>
  <si>
    <t>Bezpieczeństwo publiczne i ochrona przeciwpożarowa</t>
  </si>
  <si>
    <t>7 298 951,00</t>
  </si>
  <si>
    <t>4 611,00</t>
  </si>
  <si>
    <t>7 303 562,00</t>
  </si>
  <si>
    <t>75411</t>
  </si>
  <si>
    <t>Komendy powiatowe Państwowej Straży Pożarnej</t>
  </si>
  <si>
    <t>7 138 601,00</t>
  </si>
  <si>
    <t>7 143 212,00</t>
  </si>
  <si>
    <t>3 000,00</t>
  </si>
  <si>
    <t>111,00</t>
  </si>
  <si>
    <t>3 111,00</t>
  </si>
  <si>
    <t>Wpływy z tytułu pomocy finansowej udzielanej między jednostkami samorządu terytorialnego na dofinansowanie własnych zadań bieżących</t>
  </si>
  <si>
    <t>4 500,00</t>
  </si>
  <si>
    <t>758</t>
  </si>
  <si>
    <t>Różne rozliczenia</t>
  </si>
  <si>
    <t>50 955 832,00</t>
  </si>
  <si>
    <t>32 797,00</t>
  </si>
  <si>
    <t>50 988 629,00</t>
  </si>
  <si>
    <t>75801</t>
  </si>
  <si>
    <t>Część oświatowa subwencji ogólnej dla jednostek samorządu terytorialnego</t>
  </si>
  <si>
    <t>49 984 628,00</t>
  </si>
  <si>
    <t>32 603,00</t>
  </si>
  <si>
    <t>50 017 231,00</t>
  </si>
  <si>
    <t>Subwencje ogólne z budżetu państwa</t>
  </si>
  <si>
    <t>75814</t>
  </si>
  <si>
    <t>Różne rozliczenia finansowe</t>
  </si>
  <si>
    <t>435 341,00</t>
  </si>
  <si>
    <t>194,00</t>
  </si>
  <si>
    <t>435 535,00</t>
  </si>
  <si>
    <t>801</t>
  </si>
  <si>
    <t>Oświata i wychowanie</t>
  </si>
  <si>
    <t>859 394,00</t>
  </si>
  <si>
    <t>- 116 668,00</t>
  </si>
  <si>
    <t>742 726,00</t>
  </si>
  <si>
    <t>80102</t>
  </si>
  <si>
    <t>Szkoły podstawowe specjalne</t>
  </si>
  <si>
    <t>740,00</t>
  </si>
  <si>
    <t>37,00</t>
  </si>
  <si>
    <t>777,00</t>
  </si>
  <si>
    <t>420,00</t>
  </si>
  <si>
    <t>457,00</t>
  </si>
  <si>
    <t>80120</t>
  </si>
  <si>
    <t>Licea ogólnokształcące</t>
  </si>
  <si>
    <t>140 881,00</t>
  </si>
  <si>
    <t>- 122 281,00</t>
  </si>
  <si>
    <t>18 600,00</t>
  </si>
  <si>
    <t>480,00</t>
  </si>
  <si>
    <t>590,00</t>
  </si>
  <si>
    <t>1 070,00</t>
  </si>
  <si>
    <t>Wpływy ze sprzedaży składników majątkowych</t>
  </si>
  <si>
    <t>50,00</t>
  </si>
  <si>
    <t>38,00</t>
  </si>
  <si>
    <t>88,00</t>
  </si>
  <si>
    <t>840,00</t>
  </si>
  <si>
    <t>122,00</t>
  </si>
  <si>
    <t>962,00</t>
  </si>
  <si>
    <t>4 845,00</t>
  </si>
  <si>
    <t>101,00</t>
  </si>
  <si>
    <t>4 946,00</t>
  </si>
  <si>
    <t>Środki na dofinansowanie własnych inwestycji gmin (związków gmin), powiatów (związków powiatów), samorządów województw, pozyskane z innych źródeł</t>
  </si>
  <si>
    <t>123 132,00</t>
  </si>
  <si>
    <t>- 123 132,00</t>
  </si>
  <si>
    <t>80123</t>
  </si>
  <si>
    <t>Licea profilowane</t>
  </si>
  <si>
    <t>15 100,00</t>
  </si>
  <si>
    <t>328,00</t>
  </si>
  <si>
    <t>15 428,00</t>
  </si>
  <si>
    <t>550,00</t>
  </si>
  <si>
    <t>68,00</t>
  </si>
  <si>
    <t>618,00</t>
  </si>
  <si>
    <t>14 000,00</t>
  </si>
  <si>
    <t>260,00</t>
  </si>
  <si>
    <t>14 260,00</t>
  </si>
  <si>
    <t>80130</t>
  </si>
  <si>
    <t>Szkoły zawodowe</t>
  </si>
  <si>
    <t>210 652,00</t>
  </si>
  <si>
    <t>8 248,00</t>
  </si>
  <si>
    <t>218 900,00</t>
  </si>
  <si>
    <t>350,00</t>
  </si>
  <si>
    <t>1 388,00</t>
  </si>
  <si>
    <t>1 738,00</t>
  </si>
  <si>
    <t>2 060,00</t>
  </si>
  <si>
    <t>2 247,00</t>
  </si>
  <si>
    <t>4 307,00</t>
  </si>
  <si>
    <t>1 040,00</t>
  </si>
  <si>
    <t>2 113,00</t>
  </si>
  <si>
    <t>3 153,00</t>
  </si>
  <si>
    <t>38 176,00</t>
  </si>
  <si>
    <t>2 500,00</t>
  </si>
  <si>
    <t>40 676,00</t>
  </si>
  <si>
    <t>80140</t>
  </si>
  <si>
    <t>Centra kształcenia ustawicznego i praktycznego oraz ośrodki dokształcania zawodowego</t>
  </si>
  <si>
    <t>21 000,00</t>
  </si>
  <si>
    <t>- 3 000,00</t>
  </si>
  <si>
    <t>18 000,00</t>
  </si>
  <si>
    <t>20 000,00</t>
  </si>
  <si>
    <t>17 000,00</t>
  </si>
  <si>
    <t>851</t>
  </si>
  <si>
    <t>Ochrona zdrowia</t>
  </si>
  <si>
    <t>1 357 153,00</t>
  </si>
  <si>
    <t>5 097,00</t>
  </si>
  <si>
    <t>1 362 250,00</t>
  </si>
  <si>
    <t>85111</t>
  </si>
  <si>
    <t>Szpitale ogólne</t>
  </si>
  <si>
    <t>27 217,00</t>
  </si>
  <si>
    <t>39,00</t>
  </si>
  <si>
    <t>27 256,00</t>
  </si>
  <si>
    <t>85195</t>
  </si>
  <si>
    <t>Pozostała działalność</t>
  </si>
  <si>
    <t>10 230,00</t>
  </si>
  <si>
    <t>5 058,00</t>
  </si>
  <si>
    <t>15 288,00</t>
  </si>
  <si>
    <t>58,00</t>
  </si>
  <si>
    <t>Otrzymane spadki, zapisy i darowizny w postaci pieniężnej</t>
  </si>
  <si>
    <t>852</t>
  </si>
  <si>
    <t>Pomoc społeczna</t>
  </si>
  <si>
    <t>11 555 897,00</t>
  </si>
  <si>
    <t>166 751,00</t>
  </si>
  <si>
    <t>11 722 648,00</t>
  </si>
  <si>
    <t>85201</t>
  </si>
  <si>
    <t>Placówki opiekuńczo-wychowawcze</t>
  </si>
  <si>
    <t>9 028,00</t>
  </si>
  <si>
    <t>80,00</t>
  </si>
  <si>
    <t>9 108,00</t>
  </si>
  <si>
    <t>200,00</t>
  </si>
  <si>
    <t>280,00</t>
  </si>
  <si>
    <t>85204</t>
  </si>
  <si>
    <t>Rodziny zastępcze</t>
  </si>
  <si>
    <t>500 000,00</t>
  </si>
  <si>
    <t>156 324,00</t>
  </si>
  <si>
    <t>656 324,00</t>
  </si>
  <si>
    <t>Dotacje celowe otrzymane z powiatu na zadania bieżące realizowane na podstawie porozumień (umów) między jednostkami samorządu terytorialnego</t>
  </si>
  <si>
    <t>85218</t>
  </si>
  <si>
    <t>Powiatowe centra pomocy rodzinie</t>
  </si>
  <si>
    <t>17 928,00</t>
  </si>
  <si>
    <t>10 347,00</t>
  </si>
  <si>
    <t>28 275,00</t>
  </si>
  <si>
    <t>2 000,00</t>
  </si>
  <si>
    <t>12 347,00</t>
  </si>
  <si>
    <t>853</t>
  </si>
  <si>
    <t>Pozostałe zadania w zakresie polityki społecznej</t>
  </si>
  <si>
    <t>1 819 567,00</t>
  </si>
  <si>
    <t>29 470,00</t>
  </si>
  <si>
    <t>1 849 037,00</t>
  </si>
  <si>
    <t>85321</t>
  </si>
  <si>
    <t>Zespoły do spraw orzekania o niepełnosprawności</t>
  </si>
  <si>
    <t>232 800,00</t>
  </si>
  <si>
    <t>250 800,00</t>
  </si>
  <si>
    <t>60 000,00</t>
  </si>
  <si>
    <t>78 000,00</t>
  </si>
  <si>
    <t>85324</t>
  </si>
  <si>
    <t>Państwowy Fundusz Rehabilitacji Osób Niepełnosprawnych</t>
  </si>
  <si>
    <t>10 000,00</t>
  </si>
  <si>
    <t>50 000,00</t>
  </si>
  <si>
    <t>85333</t>
  </si>
  <si>
    <t>Powiatowe urzędy pracy</t>
  </si>
  <si>
    <t>539 635,00</t>
  </si>
  <si>
    <t>540 035,00</t>
  </si>
  <si>
    <t>600,00</t>
  </si>
  <si>
    <t>1 000,00</t>
  </si>
  <si>
    <t>85395</t>
  </si>
  <si>
    <t>1 007 132,00</t>
  </si>
  <si>
    <t>1 008 202,00</t>
  </si>
  <si>
    <t>854</t>
  </si>
  <si>
    <t>Edukacyjna opieka wychowawcza</t>
  </si>
  <si>
    <t>97 565,00</t>
  </si>
  <si>
    <t>- 11 710,00</t>
  </si>
  <si>
    <t>85 855,00</t>
  </si>
  <si>
    <t>85403</t>
  </si>
  <si>
    <t>Specjalne ośrodki szkolno-wychowawcze</t>
  </si>
  <si>
    <t>- 8 500,00</t>
  </si>
  <si>
    <t>1 500,00</t>
  </si>
  <si>
    <t>2 400,00</t>
  </si>
  <si>
    <t>- 2 400,00</t>
  </si>
  <si>
    <t>- 200,00</t>
  </si>
  <si>
    <t>4 000,00</t>
  </si>
  <si>
    <t>- 2 900,00</t>
  </si>
  <si>
    <t>1 100,00</t>
  </si>
  <si>
    <t>85407</t>
  </si>
  <si>
    <t>Placówki wychowania pozaszkolnego</t>
  </si>
  <si>
    <t>22 362,00</t>
  </si>
  <si>
    <t>- 3 210,00</t>
  </si>
  <si>
    <t>19 152,00</t>
  </si>
  <si>
    <t>290,00</t>
  </si>
  <si>
    <t>2 290,00</t>
  </si>
  <si>
    <t>3 500,00</t>
  </si>
  <si>
    <t>- 3 500,00</t>
  </si>
  <si>
    <t>921</t>
  </si>
  <si>
    <t>Kultura i ochrona dziedzictwa narodowego</t>
  </si>
  <si>
    <t>31 600,00</t>
  </si>
  <si>
    <t>97 175,00</t>
  </si>
  <si>
    <t>128 775,00</t>
  </si>
  <si>
    <t>92120</t>
  </si>
  <si>
    <t>Ochrona zabytków i opieka nad zabytkami</t>
  </si>
  <si>
    <t>47 175,00</t>
  </si>
  <si>
    <t>92195</t>
  </si>
  <si>
    <t>Razem:</t>
  </si>
  <si>
    <t>112 100 383,00</t>
  </si>
  <si>
    <t>Rady Powiatu Tarnogórskiego</t>
  </si>
  <si>
    <t>z dnia 27 grudnia 2007 roku</t>
  </si>
  <si>
    <t xml:space="preserve">Dochody budżetu Powiatu Tarnogórskiego na 2008 rok </t>
  </si>
  <si>
    <t>Zarządu Powiatu Tarnogórskiego</t>
  </si>
  <si>
    <t>587 913,00</t>
  </si>
  <si>
    <t>- 120 632,00</t>
  </si>
  <si>
    <t>467 281,00</t>
  </si>
  <si>
    <t>134 666,00</t>
  </si>
  <si>
    <t>11 534,00</t>
  </si>
  <si>
    <t>- 122 656,00</t>
  </si>
  <si>
    <t>Dochody budżetu powiatu na 2008 r. na programy i projekty realizowane ze środków zewnętrznych</t>
  </si>
  <si>
    <t>23 421,00</t>
  </si>
  <si>
    <t>- 2 565,00</t>
  </si>
  <si>
    <t>20 856,00</t>
  </si>
  <si>
    <t>17 122,00</t>
  </si>
  <si>
    <t>14 557,00</t>
  </si>
  <si>
    <t>Zakup usług pozostałych</t>
  </si>
  <si>
    <t>10 100 151,00</t>
  </si>
  <si>
    <t>- 67 076,00</t>
  </si>
  <si>
    <t>10 033 075,00</t>
  </si>
  <si>
    <t>4300</t>
  </si>
  <si>
    <t>4 209 726,00</t>
  </si>
  <si>
    <t>- 1 113 769,00</t>
  </si>
  <si>
    <t>3 095 957,00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</si>
  <si>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</si>
  <si>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</si>
  <si>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</si>
  <si>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</si>
  <si>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</si>
  <si>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</si>
  <si>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4260</t>
  </si>
  <si>
    <t>Zakup energii</t>
  </si>
  <si>
    <t>4270</t>
  </si>
  <si>
    <t>Zakup usług remontowych</t>
  </si>
  <si>
    <t>- 100 000,00</t>
  </si>
  <si>
    <t>4430</t>
  </si>
  <si>
    <t>Różne opłaty i składki</t>
  </si>
  <si>
    <t>1 248 962,00</t>
  </si>
  <si>
    <t>- 79 157,00</t>
  </si>
  <si>
    <t>1 169 805,00</t>
  </si>
  <si>
    <t>71012</t>
  </si>
  <si>
    <t>Ośrodki dokumentacji geodezyjnej i kartograficznej</t>
  </si>
  <si>
    <t>561 537,00</t>
  </si>
  <si>
    <t>482 380,00</t>
  </si>
  <si>
    <t>15 825 462,00</t>
  </si>
  <si>
    <t>- 60 024,00</t>
  </si>
  <si>
    <t>15 765 438,00</t>
  </si>
  <si>
    <t>75011</t>
  </si>
  <si>
    <t>Urzędy wojewódzkie</t>
  </si>
  <si>
    <t>596 946,00</t>
  </si>
  <si>
    <t>9 700,00</t>
  </si>
  <si>
    <t>606 646,00</t>
  </si>
  <si>
    <t>75019</t>
  </si>
  <si>
    <t>Rady powiatów</t>
  </si>
  <si>
    <t>423 879,00</t>
  </si>
  <si>
    <t>150,00</t>
  </si>
  <si>
    <t>424 029,00</t>
  </si>
  <si>
    <t>14 297 997,00</t>
  </si>
  <si>
    <t>- 112 304,00</t>
  </si>
  <si>
    <t>14 185 693,00</t>
  </si>
  <si>
    <t>4210</t>
  </si>
  <si>
    <t>Zakup materiałów i wyposażenia</t>
  </si>
  <si>
    <t>4390</t>
  </si>
  <si>
    <t>Zakup usług obejmujących wykonanie ekspertyz, analiz i opinii</t>
  </si>
  <si>
    <t>75075</t>
  </si>
  <si>
    <t>Promocja jednostek samorządu terytorialnego</t>
  </si>
  <si>
    <t>422 190,00</t>
  </si>
  <si>
    <t>43 700,00</t>
  </si>
  <si>
    <t>465 890,00</t>
  </si>
  <si>
    <t>75095</t>
  </si>
  <si>
    <t>42 450,00</t>
  </si>
  <si>
    <t>- 1 270,00</t>
  </si>
  <si>
    <t>41 180,00</t>
  </si>
  <si>
    <t>7 396 784,00</t>
  </si>
  <si>
    <t>- 11 913,00</t>
  </si>
  <si>
    <t>7 384 871,00</t>
  </si>
  <si>
    <t>7 139 341,00</t>
  </si>
  <si>
    <t>7 143 841,00</t>
  </si>
  <si>
    <t>75414</t>
  </si>
  <si>
    <t>Obrona cywilna</t>
  </si>
  <si>
    <t>197 943,00</t>
  </si>
  <si>
    <t>- 16 413,00</t>
  </si>
  <si>
    <t>181 530,00</t>
  </si>
  <si>
    <t>757</t>
  </si>
  <si>
    <t>Obsługa długu publicznego</t>
  </si>
  <si>
    <t>1 014 027,00</t>
  </si>
  <si>
    <t>- 33 875,00</t>
  </si>
  <si>
    <t>980 152,00</t>
  </si>
  <si>
    <t>75704</t>
  </si>
  <si>
    <t>Rozliczenia z tytułu poręczeń i gwarancji udzielonych przez Skarb Państwa lub jednostkę samorządu terytorialnego</t>
  </si>
  <si>
    <t>33 875,00</t>
  </si>
  <si>
    <t>45 032 080,00</t>
  </si>
  <si>
    <t>- 39 499,00</t>
  </si>
  <si>
    <t>44 992 581,00</t>
  </si>
  <si>
    <t>9 068 712,00</t>
  </si>
  <si>
    <t>- 126 646,00</t>
  </si>
  <si>
    <t>8 942 066,00</t>
  </si>
  <si>
    <t>23 373 292,00</t>
  </si>
  <si>
    <t>117 438,00</t>
  </si>
  <si>
    <t>23 490 730,00</t>
  </si>
  <si>
    <t>Wynagrodzenia bezosobowe</t>
  </si>
  <si>
    <t>4280</t>
  </si>
  <si>
    <t>Zakup usług zdrowotnych</t>
  </si>
  <si>
    <t>4350</t>
  </si>
  <si>
    <t>Zakup usług dostępu do sieci Internet</t>
  </si>
  <si>
    <t>4370</t>
  </si>
  <si>
    <t>Opłata z tytułu zakupu usług telekomunikacyjnych telefonii stacjinarnej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</si>
  <si>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</si>
  <si>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</si>
  <si>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</si>
  <si>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</si>
  <si>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</si>
  <si>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</si>
  <si>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2 788 063,00</t>
  </si>
  <si>
    <t>55 000,00</t>
  </si>
  <si>
    <t>2 843 063,00</t>
  </si>
  <si>
    <t>80146</t>
  </si>
  <si>
    <t>Dokształcanie i doskonalenie nauczycieli</t>
  </si>
  <si>
    <t>231 729,00</t>
  </si>
  <si>
    <t>- 17 147,00</t>
  </si>
  <si>
    <t>214 582,00</t>
  </si>
  <si>
    <t>4410</t>
  </si>
  <si>
    <t>Podróże służbowe krajowe</t>
  </si>
  <si>
    <t>80195</t>
  </si>
  <si>
    <t>2 092 323,00</t>
  </si>
  <si>
    <t>- 68 144,00</t>
  </si>
  <si>
    <t>2 024 179,00</t>
  </si>
  <si>
    <t>3 195 962,00</t>
  </si>
  <si>
    <t>- 37 200,00</t>
  </si>
  <si>
    <t>3 158 762,00</t>
  </si>
  <si>
    <t>85121</t>
  </si>
  <si>
    <t>Lecznictwo ambulatoryjne</t>
  </si>
  <si>
    <t>34 200,00</t>
  </si>
  <si>
    <t>- 34 200,00</t>
  </si>
  <si>
    <t>47 000,00</t>
  </si>
  <si>
    <t>16 237 256,00</t>
  </si>
  <si>
    <t>632 876,00</t>
  </si>
  <si>
    <t>4480</t>
  </si>
  <si>
    <t>Podatek od nieruchomości</t>
  </si>
  <si>
    <t>85202</t>
  </si>
  <si>
    <t>Domy pomocy społecznej</t>
  </si>
  <si>
    <t>12 159 828,00</t>
  </si>
  <si>
    <t>12 059 828,00</t>
  </si>
  <si>
    <t>85295</t>
  </si>
  <si>
    <t>98 360,00</t>
  </si>
  <si>
    <t>8 000,00</t>
  </si>
  <si>
    <t>106 360,00</t>
  </si>
  <si>
    <t>4 275 490,00</t>
  </si>
  <si>
    <t>- 32 242,00</t>
  </si>
  <si>
    <t>399 253,00</t>
  </si>
  <si>
    <t>367 011,00</t>
  </si>
  <si>
    <t>10 205 727,00</t>
  </si>
  <si>
    <t>214 736,00</t>
  </si>
  <si>
    <t>10 420 463,00</t>
  </si>
  <si>
    <t>4 796 814,00</t>
  </si>
  <si>
    <t>212 941,00</t>
  </si>
  <si>
    <t>5 009 755,00</t>
  </si>
  <si>
    <t>85406</t>
  </si>
  <si>
    <t>Poradnie psychologiczno-pedagogiczne, w tym poradnie specjalistyczne</t>
  </si>
  <si>
    <t>1 460 684,00</t>
  </si>
  <si>
    <t>22 500,00</t>
  </si>
  <si>
    <t>1 483 184,00</t>
  </si>
  <si>
    <t>989 993,00</t>
  </si>
  <si>
    <t>- 47 159,00</t>
  </si>
  <si>
    <t>942 834,00</t>
  </si>
  <si>
    <t>85410</t>
  </si>
  <si>
    <t>Internaty i bursy szkolne</t>
  </si>
  <si>
    <t>174 865,00</t>
  </si>
  <si>
    <t>- 1 193,00</t>
  </si>
  <si>
    <t>173 672,00</t>
  </si>
  <si>
    <t>85415</t>
  </si>
  <si>
    <t>Pomoc materialna dla uczniów</t>
  </si>
  <si>
    <t>13 620,00</t>
  </si>
  <si>
    <t>- 88,00</t>
  </si>
  <si>
    <t>13 532,00</t>
  </si>
  <si>
    <t>85419</t>
  </si>
  <si>
    <t>Ośrodki rewalidacyjno-wychowawcze</t>
  </si>
  <si>
    <t>2 484 737,00</t>
  </si>
  <si>
    <t>49 137,00</t>
  </si>
  <si>
    <t>2 533 874,00</t>
  </si>
  <si>
    <t>85495</t>
  </si>
  <si>
    <t>256 368,00</t>
  </si>
  <si>
    <t>- 21 402,00</t>
  </si>
  <si>
    <t>234 966,00</t>
  </si>
  <si>
    <t>514 775,00</t>
  </si>
  <si>
    <t>- 65 620,00</t>
  </si>
  <si>
    <t>449 155,00</t>
  </si>
  <si>
    <t>92105</t>
  </si>
  <si>
    <t>Pozostałe zadania w zakresie kultury</t>
  </si>
  <si>
    <t>45 100,00</t>
  </si>
  <si>
    <t>- 71,00</t>
  </si>
  <si>
    <t>45 029,00</t>
  </si>
  <si>
    <t>157 175,00</t>
  </si>
  <si>
    <t>- 5 134,00</t>
  </si>
  <si>
    <t>152 041,00</t>
  </si>
  <si>
    <t>212 500,00</t>
  </si>
  <si>
    <t>- 60 415,00</t>
  </si>
  <si>
    <t>152 085,00</t>
  </si>
  <si>
    <t>926</t>
  </si>
  <si>
    <t>Kultura fizyczna i sport</t>
  </si>
  <si>
    <t>1 859 827,00</t>
  </si>
  <si>
    <t>92601</t>
  </si>
  <si>
    <t>Obiekty sportowe</t>
  </si>
  <si>
    <t>121 216 371,00</t>
  </si>
  <si>
    <t>Wydatki budżetu Powiatu Tarnogórskiego na  2008 r.</t>
  </si>
  <si>
    <t xml:space="preserve">Wydatki budżetu Powiatu Tarnogórskiego na 2008 rok na dotacje przekazywane na podstawie umów i porozumień, związane z realizacją zadań powiatu </t>
  </si>
  <si>
    <t>L.p.</t>
  </si>
  <si>
    <t>Wyszczególninie</t>
  </si>
  <si>
    <t>Kwota</t>
  </si>
  <si>
    <t>plan przed zmianami:</t>
  </si>
  <si>
    <t xml:space="preserve">I </t>
  </si>
  <si>
    <t>Dotacje dla jednostek samorządu terytorialnego (celowe)</t>
  </si>
  <si>
    <t>Utrzymanie dróg powiatowych</t>
  </si>
  <si>
    <t>Opracowania analizy wprowadzenia ruchu jednokierunkowego w centrum Tarnowskich Gór</t>
  </si>
  <si>
    <t>Współfinansowania remontu ul.Pod Lipami w Piekarach Śląskich</t>
  </si>
  <si>
    <t>Prowadzenie zadań z zakresu obrony cywilnej</t>
  </si>
  <si>
    <t>Pobyt dzieci z powiatu w placówkach opiekuńczo -wychowawczych w innych powiatach</t>
  </si>
  <si>
    <t>Pobyt dzieci z powiatu w rodzinach zastępczych w innych powiatach</t>
  </si>
  <si>
    <t>Uczestnictwo osób niepełnosprawnych w warsztatach terapii zajęciowej działających na terenie innych powiatów</t>
  </si>
  <si>
    <t>Sfinansowanie porad świadczonych przez zespoły orzekające</t>
  </si>
  <si>
    <t>Prowadzenie biblioteki powiatowej</t>
  </si>
  <si>
    <t>Realizacja projektu "Uczymy się nie dla Szkoły lecz dla życia"</t>
  </si>
  <si>
    <t>Zakup samochodu ratownictwa drogowego wraz z wyposażeniem dla OSP Tworóg</t>
  </si>
  <si>
    <t>Dotacje na wynagrodzenia za przeprowadzone egzaminy maturalne</t>
  </si>
  <si>
    <t>Pokrycie kosztów związanych z organizacją imprezy plenerowej "Gwarki Tarnogórskie"</t>
  </si>
  <si>
    <t>Prowadzenie V Liceum Ogólnokształcącego w Radzionkowie</t>
  </si>
  <si>
    <t>Dotacja dla Gminy Blachowniaq na pomoc dla poszkodowanych przez katastrfoę spowodowaną działaniem sił przyrody</t>
  </si>
  <si>
    <t>II</t>
  </si>
  <si>
    <t>Dotacje dla działających na terenie powiatu niepublicznych szkół prowadzonych przez podmioty nienależące do sektora finansów publicznych</t>
  </si>
  <si>
    <t>Zespół Dziennych Ośrodków Rewalidacyjno-Edukacyjno-Wychowawczych i Rehabilitacyjnych dla Dzieci i Młodzieży Niepełnosprawnej w Radzionkowie</t>
  </si>
  <si>
    <t>Policealna Szkoła Detektywów i Pracowników Ochrony w Tarnowskich Górach</t>
  </si>
  <si>
    <t>Salezjański Ośrodek Szkolno-Wychowawczy w Tarnowskich Górach</t>
  </si>
  <si>
    <t>Szkoła Niepubliczna  "ŻAK"</t>
  </si>
  <si>
    <t>Zakład Gospodarczy „Bursa”</t>
  </si>
  <si>
    <t>III</t>
  </si>
  <si>
    <t>Dotacje na zadania zlecone organizacjom nienależącym do sektora finansów publicznych</t>
  </si>
  <si>
    <t>Polityka społeczna</t>
  </si>
  <si>
    <t>Ochrona zabytków</t>
  </si>
  <si>
    <t>Kultura</t>
  </si>
  <si>
    <t>IV</t>
  </si>
  <si>
    <t>Dotacje dla innych jednostkom sektora finansów publicznych na zadana inwestycyjne realizowane na podstawie porozumień</t>
  </si>
  <si>
    <t>Zapewnienie kompleksowej opieki perinatalnej w  Wielospecjalistycznym Szpitalu Powiatowym im. dr B Hagera w Tarnowskich Górach - wkład własny</t>
  </si>
  <si>
    <t>Zakup niezbędnego sprzętu medycznego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</si>
  <si>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</si>
  <si>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konserwacja żeliwnego masztu na terenie parku w Świerklańcu</t>
  </si>
  <si>
    <t>Ogółem</t>
  </si>
  <si>
    <t>plan po zmianach:</t>
  </si>
  <si>
    <t>Załącznik nr 12</t>
  </si>
  <si>
    <t>do Uchwały nr 170/811/2008</t>
  </si>
  <si>
    <t>z dnia 10 grudnia 2008 roku</t>
  </si>
  <si>
    <t xml:space="preserve">Wydatki budżetu Powiatu Tarnogórskiego na 2008 r. z tytułu dotacji na zadania z zakresu administracji rządowej realizowane przez powiat </t>
  </si>
  <si>
    <t>(wg działów, rozdziałów i paragrafów klasyfikacji budżetowej)</t>
  </si>
  <si>
    <t>4500</t>
  </si>
  <si>
    <t>Pozostałe podatki na rzecz nudżetów jst</t>
  </si>
  <si>
    <t>Odsetki od nieterminowych wpłat z tytułu podatków i opłat</t>
  </si>
  <si>
    <t>4590</t>
  </si>
  <si>
    <t>Kary i odszkodowania wypłacane na rzecz osób fizycznych</t>
  </si>
  <si>
    <t>415 768,00</t>
  </si>
  <si>
    <t>18 274,00</t>
  </si>
  <si>
    <t>812,00</t>
  </si>
  <si>
    <t>630,00</t>
  </si>
  <si>
    <t>1 583,00</t>
  </si>
  <si>
    <t>72,00</t>
  </si>
  <si>
    <t>1 177,00</t>
  </si>
  <si>
    <t>4440</t>
  </si>
  <si>
    <t>Odpisy na zakładowy fundusz świadczeń socjalnych</t>
  </si>
  <si>
    <t>5 325,00</t>
  </si>
  <si>
    <t>4550</t>
  </si>
  <si>
    <t>Szkolenia członków korpusu służby cywilnej</t>
  </si>
  <si>
    <t>500,00</t>
  </si>
  <si>
    <t>360,00</t>
  </si>
  <si>
    <t>605,00</t>
  </si>
  <si>
    <t>14 577 465,00</t>
  </si>
  <si>
    <t>75045</t>
  </si>
  <si>
    <t>Komisje poborowe</t>
  </si>
  <si>
    <t>42 000,00</t>
  </si>
  <si>
    <t>3070</t>
  </si>
  <si>
    <t>Wydatki osobowe niezaliczone do uposażeń wypłacane żołnierzom i funkcjonariuszom</t>
  </si>
  <si>
    <t>373 997,00</t>
  </si>
  <si>
    <t>4050</t>
  </si>
  <si>
    <t>Uposażenia żołnierzy zawodowych i nadterminowych oraz funkcjonariuszy</t>
  </si>
  <si>
    <t>4 831 384,00</t>
  </si>
  <si>
    <t>4060</t>
  </si>
  <si>
    <t xml:space="preserve">Pozostałe należności żołnierzy zawodowych i nadterminowych oraz funkcjonariuszy </t>
  </si>
  <si>
    <t>603 695,00</t>
  </si>
  <si>
    <t>4080</t>
  </si>
  <si>
    <t>Uposażenia i świadczenia pieniężne wypłacane przez okres roku żołnierzom i funkcjonariuszom zwolnionym ze służby</t>
  </si>
  <si>
    <t>86 127,00</t>
  </si>
  <si>
    <t>119 800,00</t>
  </si>
  <si>
    <t>41 000,00</t>
  </si>
  <si>
    <t>24 500,00</t>
  </si>
  <si>
    <t>66 400,00</t>
  </si>
  <si>
    <t>32 272,00</t>
  </si>
  <si>
    <t>10 393,00</t>
  </si>
  <si>
    <t>17 250,00</t>
  </si>
  <si>
    <t>1 200,00</t>
  </si>
  <si>
    <t>12 500,00</t>
  </si>
  <si>
    <t>85156</t>
  </si>
  <si>
    <t>Składki na ubezpieczenie zdrowotne oraz świadczenia dla osób nie objętych obowiązkiem ubezpieczenia zdrowotnego</t>
  </si>
  <si>
    <t>1 319 706,00</t>
  </si>
  <si>
    <t>Składki na ubezpieczenia zdrowotne</t>
  </si>
  <si>
    <t>Dochody bieżące</t>
  </si>
  <si>
    <t>Dochody majątkowe</t>
  </si>
  <si>
    <t>Wydatki bieżące</t>
  </si>
  <si>
    <t>Wydatki majątkowe</t>
  </si>
  <si>
    <t>Wydatki bieżące, w tym:</t>
  </si>
  <si>
    <t>Wynagrodzenia i pochodne</t>
  </si>
  <si>
    <t>Dotacje</t>
  </si>
  <si>
    <t>85311</t>
  </si>
  <si>
    <t xml:space="preserve"> Przychody i wydatki gospodarstw pomocniczych na 2008 rok Powiatu Tarnogórskiego</t>
  </si>
  <si>
    <t>w złotych</t>
  </si>
  <si>
    <t>Placówka</t>
  </si>
  <si>
    <t>Przychody</t>
  </si>
  <si>
    <t>Wydatki</t>
  </si>
  <si>
    <t>Podatek dochodowy</t>
  </si>
  <si>
    <t>Zysk/strata netto</t>
  </si>
  <si>
    <t>Wpłata z zysku do budżetu</t>
  </si>
  <si>
    <t>Stan środków na koniec roku</t>
  </si>
  <si>
    <t>plan przed zmianą</t>
  </si>
  <si>
    <t>Gospodarstwo Pomocnicze Auto Land Service przy Zarządzie Dróg Powiatowych w Tarnowskich Górach</t>
  </si>
  <si>
    <t>ogółem dział 600</t>
  </si>
  <si>
    <t>Gospodarstwo pomocnicze przy Zespole Szkół Technicznych i Ogólnokształcących w Tarnowskich Górach</t>
  </si>
  <si>
    <t>ogółem dział 801</t>
  </si>
  <si>
    <t>O G Ó Ł E M</t>
  </si>
  <si>
    <t>plan po zmianach</t>
  </si>
  <si>
    <t>Rehabilitacja zawodowa i społeczna osób niepełnosprawnych</t>
  </si>
  <si>
    <t>Załącznik Nr 1 do Uchwały Nr XXXIV/314/2008 z dnia 30 grudnia 2008 roku</t>
  </si>
  <si>
    <t>Załącznik Nr 1</t>
  </si>
  <si>
    <t>do Uchwały Nr XIX/187/2007</t>
  </si>
  <si>
    <t>Załącznik Nr 3 do Uchwały Nr XXXIV/314/2008 z dnia 30 grudnia 2008 roku</t>
  </si>
  <si>
    <t>Załącznik Nr 6</t>
  </si>
  <si>
    <t>Załącznik Nr 4 do Uchwały Nr XXXIV/314/2008 z dnia 30 grudnia 2008 roku</t>
  </si>
  <si>
    <t>Załącznik Nr 7</t>
  </si>
  <si>
    <t>Załącznik Nr 11</t>
  </si>
  <si>
    <t>Załącznik Nr 6 do Uchwały Nr XXXIV/314/2008 z dnia 30 grudnia 2008 roku</t>
  </si>
  <si>
    <t>Załącznik Nr 7 do Uchwały Nr XXXIV/314/2008 z dnia 30 grudnia 2008 roku</t>
  </si>
  <si>
    <t>Załącznik Nr 8</t>
  </si>
  <si>
    <t>Załącznik Nr 9 do Uchwały Nr XXXIV/314/2008 z dnia 30 grudnia 2008 roku</t>
  </si>
  <si>
    <t>Załącznik Nr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</si>
</sst>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9"/>
      <color indexed="8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32" borderId="0" applyNumberFormat="0" applyBorder="0" applyAlignment="0" applyProtection="0"/>
  </cellStyleXfs>
  <cellXfs count="18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wrapText="1"/>
    </xf>
    <xf numFmtId="3" fontId="14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center"/>
    </xf>
    <xf numFmtId="0" fontId="14" fillId="36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4" fillId="36" borderId="12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2" fontId="14" fillId="0" borderId="12" xfId="0" applyNumberFormat="1" applyFont="1" applyBorder="1" applyAlignment="1">
      <alignment wrapText="1"/>
    </xf>
    <xf numFmtId="2" fontId="14" fillId="0" borderId="0" xfId="0" applyNumberFormat="1" applyFont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2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3" xfId="0" applyFont="1" applyBorder="1" applyAlignment="1">
      <alignment/>
    </xf>
    <xf numFmtId="0" fontId="20" fillId="0" borderId="12" xfId="0" applyNumberFormat="1" applyFont="1" applyFill="1" applyBorder="1" applyAlignment="1" applyProtection="1">
      <alignment horizontal="left"/>
      <protection locked="0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12" xfId="0" applyFont="1" applyBorder="1" applyAlignment="1">
      <alignment horizontal="left"/>
    </xf>
    <xf numFmtId="4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left"/>
    </xf>
    <xf numFmtId="4" fontId="8" fillId="0" borderId="0" xfId="0" applyNumberFormat="1" applyFont="1" applyAlignment="1">
      <alignment horizontal="right" vertical="center" wrapText="1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22" fillId="37" borderId="12" xfId="0" applyFont="1" applyFill="1" applyBorder="1" applyAlignment="1">
      <alignment/>
    </xf>
    <xf numFmtId="4" fontId="22" fillId="37" borderId="12" xfId="0" applyNumberFormat="1" applyFont="1" applyFill="1" applyBorder="1" applyAlignment="1">
      <alignment horizontal="right"/>
    </xf>
    <xf numFmtId="4" fontId="22" fillId="37" borderId="12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1" fillId="38" borderId="12" xfId="0" applyFont="1" applyFill="1" applyBorder="1" applyAlignment="1">
      <alignment/>
    </xf>
    <xf numFmtId="4" fontId="21" fillId="38" borderId="12" xfId="0" applyNumberFormat="1" applyFont="1" applyFill="1" applyBorder="1" applyAlignment="1">
      <alignment horizontal="right"/>
    </xf>
    <xf numFmtId="4" fontId="21" fillId="38" borderId="12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 vertical="center" wrapText="1"/>
    </xf>
    <xf numFmtId="0" fontId="21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  <xf numFmtId="0" fontId="20" fillId="37" borderId="0" xfId="0" applyNumberFormat="1" applyFont="1" applyFill="1" applyBorder="1" applyAlignment="1" applyProtection="1">
      <alignment horizontal="left"/>
      <protection locked="0"/>
    </xf>
    <xf numFmtId="4" fontId="19" fillId="0" borderId="0" xfId="0" applyNumberFormat="1" applyFont="1" applyAlignment="1">
      <alignment horizontal="right" vertical="center" wrapText="1"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38" borderId="23" xfId="0" applyNumberFormat="1" applyFont="1" applyFill="1" applyBorder="1" applyAlignment="1" applyProtection="1">
      <alignment horizontal="left"/>
      <protection locked="0"/>
    </xf>
    <xf numFmtId="0" fontId="20" fillId="0" borderId="25" xfId="0" applyFont="1" applyBorder="1" applyAlignment="1">
      <alignment/>
    </xf>
    <xf numFmtId="4" fontId="20" fillId="0" borderId="2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0" fontId="20" fillId="0" borderId="13" xfId="0" applyFont="1" applyBorder="1" applyAlignment="1">
      <alignment/>
    </xf>
    <xf numFmtId="0" fontId="20" fillId="0" borderId="12" xfId="0" applyFont="1" applyFill="1" applyBorder="1" applyAlignment="1">
      <alignment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26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 wrapText="1"/>
    </xf>
    <xf numFmtId="0" fontId="21" fillId="0" borderId="21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6" xfId="0" applyFont="1" applyBorder="1" applyAlignment="1">
      <alignment/>
    </xf>
    <xf numFmtId="4" fontId="20" fillId="0" borderId="0" xfId="0" applyNumberFormat="1" applyFont="1" applyAlignment="1">
      <alignment/>
    </xf>
    <xf numFmtId="4" fontId="20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29" xfId="0" applyNumberFormat="1" applyFont="1" applyFill="1" applyBorder="1" applyAlignment="1" applyProtection="1">
      <alignment horizontal="right" vertical="center" wrapText="1"/>
      <protection locked="0"/>
    </xf>
    <xf numFmtId="4" fontId="20" fillId="35" borderId="17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Alignment="1">
      <alignment horizontal="left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vertical="center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14" fillId="39" borderId="12" xfId="0" applyFont="1" applyFill="1" applyBorder="1" applyAlignment="1">
      <alignment/>
    </xf>
    <xf numFmtId="0" fontId="14" fillId="39" borderId="12" xfId="0" applyFont="1" applyFill="1" applyBorder="1" applyAlignment="1">
      <alignment vertical="center"/>
    </xf>
    <xf numFmtId="49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0" borderId="12" xfId="0" applyFon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left" vertical="center" wrapText="1"/>
    </xf>
    <xf numFmtId="3" fontId="8" fillId="0" borderId="31" xfId="0" applyNumberFormat="1" applyFont="1" applyFill="1" applyBorder="1" applyAlignment="1">
      <alignment horizontal="right" vertical="center"/>
    </xf>
    <xf numFmtId="3" fontId="23" fillId="0" borderId="32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/>
    </xf>
    <xf numFmtId="0" fontId="24" fillId="0" borderId="33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/>
    </xf>
    <xf numFmtId="4" fontId="11" fillId="0" borderId="0" xfId="0" applyNumberFormat="1" applyFont="1" applyAlignment="1">
      <alignment horizontal="left" wrapText="1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wrapText="1"/>
    </xf>
    <xf numFmtId="49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9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showGridLines="0" zoomScalePageLayoutView="0" workbookViewId="0" topLeftCell="A1">
      <selection activeCell="C5" sqref="C5"/>
    </sheetView>
  </sheetViews>
  <sheetFormatPr defaultColWidth="9.33203125" defaultRowHeight="12.75"/>
  <cols>
    <col min="1" max="1" width="6.66015625" style="0" customWidth="1"/>
    <col min="2" max="2" width="10.16015625" style="0" customWidth="1"/>
    <col min="3" max="3" width="54.5" style="0" customWidth="1"/>
    <col min="4" max="4" width="13.83203125" style="17" customWidth="1"/>
    <col min="5" max="5" width="12.83203125" style="17" customWidth="1"/>
    <col min="6" max="6" width="13.83203125" style="17" customWidth="1"/>
  </cols>
  <sheetData>
    <row r="1" spans="1:6" s="10" customFormat="1" ht="17.25" customHeight="1">
      <c r="A1" s="158" t="s">
        <v>617</v>
      </c>
      <c r="B1" s="9"/>
      <c r="C1" s="9"/>
      <c r="D1" s="18"/>
      <c r="E1" s="18"/>
      <c r="F1" s="19"/>
    </row>
    <row r="2" spans="1:6" s="10" customFormat="1" ht="8.25" customHeight="1">
      <c r="A2" s="9"/>
      <c r="B2" s="9"/>
      <c r="C2" s="9"/>
      <c r="D2" s="18"/>
      <c r="E2" s="18"/>
      <c r="F2" s="19"/>
    </row>
    <row r="3" spans="1:6" s="12" customFormat="1" ht="12.75">
      <c r="A3" s="11"/>
      <c r="D3" s="14"/>
      <c r="E3" s="13" t="s">
        <v>618</v>
      </c>
      <c r="F3" s="14"/>
    </row>
    <row r="4" spans="1:6" s="12" customFormat="1" ht="11.25">
      <c r="A4" s="15"/>
      <c r="D4" s="14"/>
      <c r="E4" s="124" t="s">
        <v>619</v>
      </c>
      <c r="F4" s="14"/>
    </row>
    <row r="5" spans="1:6" s="12" customFormat="1" ht="11.25">
      <c r="A5" s="15"/>
      <c r="D5" s="14"/>
      <c r="E5" s="124" t="s">
        <v>291</v>
      </c>
      <c r="F5" s="14"/>
    </row>
    <row r="6" spans="1:6" s="12" customFormat="1" ht="11.25">
      <c r="A6" s="15"/>
      <c r="D6" s="14"/>
      <c r="E6" s="124" t="s">
        <v>292</v>
      </c>
      <c r="F6" s="14"/>
    </row>
    <row r="7" spans="1:6" s="10" customFormat="1" ht="21.75" customHeight="1">
      <c r="A7" s="159" t="s">
        <v>293</v>
      </c>
      <c r="B7" s="160"/>
      <c r="C7" s="160"/>
      <c r="D7" s="13"/>
      <c r="E7" s="13"/>
      <c r="F7" s="19"/>
    </row>
    <row r="8" spans="1:6" ht="13.5" customHeight="1">
      <c r="A8" s="166"/>
      <c r="B8" s="166"/>
      <c r="C8" s="166"/>
      <c r="D8" s="166"/>
      <c r="E8" s="160"/>
      <c r="F8" s="160"/>
    </row>
    <row r="9" spans="1:6" ht="28.5" customHeight="1">
      <c r="A9" s="1" t="s">
        <v>0</v>
      </c>
      <c r="B9" s="1" t="s">
        <v>1</v>
      </c>
      <c r="C9" s="1" t="s">
        <v>3</v>
      </c>
      <c r="D9" s="125" t="s">
        <v>4</v>
      </c>
      <c r="E9" s="125" t="s">
        <v>5</v>
      </c>
      <c r="F9" s="125" t="s">
        <v>6</v>
      </c>
    </row>
    <row r="10" spans="1:6" ht="16.5" customHeight="1">
      <c r="A10" s="2" t="s">
        <v>7</v>
      </c>
      <c r="B10" s="2"/>
      <c r="C10" s="3" t="s">
        <v>8</v>
      </c>
      <c r="D10" s="126" t="s">
        <v>9</v>
      </c>
      <c r="E10" s="126" t="s">
        <v>10</v>
      </c>
      <c r="F10" s="126" t="s">
        <v>11</v>
      </c>
    </row>
    <row r="11" spans="1:6" ht="16.5" customHeight="1">
      <c r="A11" s="4"/>
      <c r="B11" s="5" t="s">
        <v>12</v>
      </c>
      <c r="C11" s="6" t="s">
        <v>13</v>
      </c>
      <c r="D11" s="26" t="s">
        <v>9</v>
      </c>
      <c r="E11" s="26" t="s">
        <v>10</v>
      </c>
      <c r="F11" s="26" t="s">
        <v>11</v>
      </c>
    </row>
    <row r="12" spans="1:6" ht="16.5" customHeight="1">
      <c r="A12" s="4"/>
      <c r="B12" s="5"/>
      <c r="C12" s="6" t="s">
        <v>592</v>
      </c>
      <c r="D12" s="26" t="s">
        <v>9</v>
      </c>
      <c r="E12" s="26" t="s">
        <v>10</v>
      </c>
      <c r="F12" s="26" t="s">
        <v>11</v>
      </c>
    </row>
    <row r="13" spans="1:6" ht="39" customHeight="1">
      <c r="A13" s="7"/>
      <c r="B13" s="7"/>
      <c r="C13" s="8" t="s">
        <v>14</v>
      </c>
      <c r="D13" s="127" t="s">
        <v>9</v>
      </c>
      <c r="E13" s="127" t="s">
        <v>10</v>
      </c>
      <c r="F13" s="127" t="s">
        <v>11</v>
      </c>
    </row>
    <row r="14" spans="1:6" ht="16.5" customHeight="1">
      <c r="A14" s="2" t="s">
        <v>15</v>
      </c>
      <c r="B14" s="2"/>
      <c r="C14" s="3" t="s">
        <v>16</v>
      </c>
      <c r="D14" s="126" t="s">
        <v>17</v>
      </c>
      <c r="E14" s="126" t="s">
        <v>18</v>
      </c>
      <c r="F14" s="126" t="s">
        <v>19</v>
      </c>
    </row>
    <row r="15" spans="1:6" ht="16.5" customHeight="1">
      <c r="A15" s="4"/>
      <c r="B15" s="5" t="s">
        <v>20</v>
      </c>
      <c r="C15" s="6" t="s">
        <v>21</v>
      </c>
      <c r="D15" s="26" t="s">
        <v>17</v>
      </c>
      <c r="E15" s="26" t="s">
        <v>18</v>
      </c>
      <c r="F15" s="26" t="s">
        <v>19</v>
      </c>
    </row>
    <row r="16" spans="1:6" ht="16.5" customHeight="1">
      <c r="A16" s="4"/>
      <c r="B16" s="5"/>
      <c r="C16" s="6" t="s">
        <v>592</v>
      </c>
      <c r="D16" s="26">
        <f>F16-E16</f>
        <v>188971</v>
      </c>
      <c r="E16" s="26">
        <v>282797</v>
      </c>
      <c r="F16" s="26">
        <v>471768</v>
      </c>
    </row>
    <row r="17" spans="1:6" ht="16.5" customHeight="1">
      <c r="A17" s="7"/>
      <c r="B17" s="7"/>
      <c r="C17" s="8" t="s">
        <v>22</v>
      </c>
      <c r="D17" s="127" t="s">
        <v>23</v>
      </c>
      <c r="E17" s="127" t="s">
        <v>18</v>
      </c>
      <c r="F17" s="127" t="s">
        <v>24</v>
      </c>
    </row>
    <row r="18" spans="1:6" ht="16.5" customHeight="1">
      <c r="A18" s="2" t="s">
        <v>25</v>
      </c>
      <c r="B18" s="2"/>
      <c r="C18" s="3" t="s">
        <v>26</v>
      </c>
      <c r="D18" s="126" t="s">
        <v>27</v>
      </c>
      <c r="E18" s="126">
        <v>-2082610</v>
      </c>
      <c r="F18" s="126">
        <f>D18+E18</f>
        <v>8227771</v>
      </c>
    </row>
    <row r="19" spans="1:6" ht="16.5" customHeight="1">
      <c r="A19" s="4"/>
      <c r="B19" s="5" t="s">
        <v>28</v>
      </c>
      <c r="C19" s="6" t="s">
        <v>29</v>
      </c>
      <c r="D19" s="26" t="s">
        <v>27</v>
      </c>
      <c r="E19" s="26">
        <v>-2082610</v>
      </c>
      <c r="F19" s="26">
        <f>D19+E19</f>
        <v>8227771</v>
      </c>
    </row>
    <row r="20" spans="1:6" ht="16.5" customHeight="1">
      <c r="A20" s="4"/>
      <c r="B20" s="5"/>
      <c r="C20" s="6" t="s">
        <v>592</v>
      </c>
      <c r="D20" s="26">
        <f>F20-E20</f>
        <v>3237479</v>
      </c>
      <c r="E20" s="26">
        <v>261081</v>
      </c>
      <c r="F20" s="26">
        <v>3498560</v>
      </c>
    </row>
    <row r="21" spans="1:6" ht="27" customHeight="1">
      <c r="A21" s="7"/>
      <c r="B21" s="7"/>
      <c r="C21" s="8" t="s">
        <v>30</v>
      </c>
      <c r="D21" s="127" t="s">
        <v>31</v>
      </c>
      <c r="E21" s="127" t="s">
        <v>32</v>
      </c>
      <c r="F21" s="127" t="s">
        <v>32</v>
      </c>
    </row>
    <row r="22" spans="1:6" ht="50.25" customHeight="1">
      <c r="A22" s="7"/>
      <c r="B22" s="7"/>
      <c r="C22" s="8" t="s">
        <v>33</v>
      </c>
      <c r="D22" s="127" t="s">
        <v>34</v>
      </c>
      <c r="E22" s="127" t="s">
        <v>35</v>
      </c>
      <c r="F22" s="127" t="s">
        <v>36</v>
      </c>
    </row>
    <row r="23" spans="1:6" ht="36" customHeight="1">
      <c r="A23" s="7"/>
      <c r="B23" s="7"/>
      <c r="C23" s="8" t="s">
        <v>37</v>
      </c>
      <c r="D23" s="127" t="s">
        <v>31</v>
      </c>
      <c r="E23" s="127" t="s">
        <v>38</v>
      </c>
      <c r="F23" s="127" t="s">
        <v>38</v>
      </c>
    </row>
    <row r="24" spans="1:6" ht="16.5" customHeight="1">
      <c r="A24" s="7"/>
      <c r="B24" s="7"/>
      <c r="C24" s="8" t="s">
        <v>41</v>
      </c>
      <c r="D24" s="127" t="s">
        <v>31</v>
      </c>
      <c r="E24" s="127" t="s">
        <v>42</v>
      </c>
      <c r="F24" s="127" t="s">
        <v>42</v>
      </c>
    </row>
    <row r="25" spans="1:6" ht="16.5" customHeight="1">
      <c r="A25" s="7"/>
      <c r="B25" s="7"/>
      <c r="C25" s="8" t="s">
        <v>43</v>
      </c>
      <c r="D25" s="127" t="s">
        <v>44</v>
      </c>
      <c r="E25" s="127" t="s">
        <v>45</v>
      </c>
      <c r="F25" s="127" t="s">
        <v>46</v>
      </c>
    </row>
    <row r="26" spans="1:6" ht="16.5" customHeight="1">
      <c r="A26" s="7"/>
      <c r="B26" s="7"/>
      <c r="C26" s="8" t="s">
        <v>22</v>
      </c>
      <c r="D26" s="127" t="s">
        <v>47</v>
      </c>
      <c r="E26" s="127" t="s">
        <v>48</v>
      </c>
      <c r="F26" s="127" t="s">
        <v>49</v>
      </c>
    </row>
    <row r="27" spans="1:6" ht="16.5" customHeight="1">
      <c r="A27" s="4"/>
      <c r="B27" s="5"/>
      <c r="C27" s="6" t="s">
        <v>593</v>
      </c>
      <c r="D27" s="26">
        <v>7072902</v>
      </c>
      <c r="E27" s="26">
        <v>-2343691</v>
      </c>
      <c r="F27" s="26">
        <v>4729211</v>
      </c>
    </row>
    <row r="28" spans="1:6" ht="24.75" customHeight="1">
      <c r="A28" s="7"/>
      <c r="B28" s="7"/>
      <c r="C28" s="8" t="s">
        <v>39</v>
      </c>
      <c r="D28" s="127" t="s">
        <v>40</v>
      </c>
      <c r="E28" s="127">
        <v>-2343691</v>
      </c>
      <c r="F28" s="127">
        <v>4659876</v>
      </c>
    </row>
    <row r="29" spans="1:6" ht="16.5" customHeight="1">
      <c r="A29" s="2" t="s">
        <v>50</v>
      </c>
      <c r="B29" s="2"/>
      <c r="C29" s="3" t="s">
        <v>51</v>
      </c>
      <c r="D29" s="126" t="s">
        <v>52</v>
      </c>
      <c r="E29" s="126" t="s">
        <v>53</v>
      </c>
      <c r="F29" s="126" t="s">
        <v>54</v>
      </c>
    </row>
    <row r="30" spans="1:6" ht="16.5" customHeight="1">
      <c r="A30" s="4"/>
      <c r="B30" s="5" t="s">
        <v>55</v>
      </c>
      <c r="C30" s="6" t="s">
        <v>56</v>
      </c>
      <c r="D30" s="26" t="s">
        <v>57</v>
      </c>
      <c r="E30" s="26" t="s">
        <v>53</v>
      </c>
      <c r="F30" s="26" t="s">
        <v>58</v>
      </c>
    </row>
    <row r="31" spans="1:6" ht="16.5" customHeight="1">
      <c r="A31" s="4"/>
      <c r="B31" s="5"/>
      <c r="C31" s="6" t="s">
        <v>592</v>
      </c>
      <c r="D31" s="26">
        <f>F31-E31</f>
        <v>421168</v>
      </c>
      <c r="E31" s="26">
        <v>1914</v>
      </c>
      <c r="F31" s="26">
        <v>423082</v>
      </c>
    </row>
    <row r="32" spans="1:6" ht="16.5" customHeight="1">
      <c r="A32" s="7"/>
      <c r="B32" s="7"/>
      <c r="C32" s="8" t="s">
        <v>59</v>
      </c>
      <c r="D32" s="127" t="s">
        <v>60</v>
      </c>
      <c r="E32" s="127" t="s">
        <v>61</v>
      </c>
      <c r="F32" s="127" t="s">
        <v>62</v>
      </c>
    </row>
    <row r="33" spans="1:6" ht="16.5" customHeight="1">
      <c r="A33" s="7"/>
      <c r="B33" s="7"/>
      <c r="C33" s="8" t="s">
        <v>43</v>
      </c>
      <c r="D33" s="127" t="s">
        <v>63</v>
      </c>
      <c r="E33" s="127" t="s">
        <v>64</v>
      </c>
      <c r="F33" s="127" t="s">
        <v>65</v>
      </c>
    </row>
    <row r="34" spans="1:6" ht="16.5" customHeight="1">
      <c r="A34" s="2" t="s">
        <v>66</v>
      </c>
      <c r="B34" s="2"/>
      <c r="C34" s="3" t="s">
        <v>67</v>
      </c>
      <c r="D34" s="126" t="s">
        <v>68</v>
      </c>
      <c r="E34" s="126" t="s">
        <v>69</v>
      </c>
      <c r="F34" s="126" t="s">
        <v>70</v>
      </c>
    </row>
    <row r="35" spans="1:6" ht="16.5" customHeight="1">
      <c r="A35" s="4"/>
      <c r="B35" s="5" t="s">
        <v>71</v>
      </c>
      <c r="C35" s="6" t="s">
        <v>72</v>
      </c>
      <c r="D35" s="26" t="s">
        <v>73</v>
      </c>
      <c r="E35" s="26" t="s">
        <v>69</v>
      </c>
      <c r="F35" s="26" t="s">
        <v>74</v>
      </c>
    </row>
    <row r="36" spans="1:6" ht="16.5" customHeight="1">
      <c r="A36" s="4"/>
      <c r="B36" s="5"/>
      <c r="C36" s="6" t="s">
        <v>592</v>
      </c>
      <c r="D36" s="26">
        <f>F36-E36</f>
        <v>2811042</v>
      </c>
      <c r="E36" s="26">
        <v>229412</v>
      </c>
      <c r="F36" s="26">
        <v>3040454</v>
      </c>
    </row>
    <row r="37" spans="1:6" ht="16.5" customHeight="1">
      <c r="A37" s="7"/>
      <c r="B37" s="7"/>
      <c r="C37" s="8" t="s">
        <v>75</v>
      </c>
      <c r="D37" s="127" t="s">
        <v>76</v>
      </c>
      <c r="E37" s="127" t="s">
        <v>77</v>
      </c>
      <c r="F37" s="127" t="s">
        <v>78</v>
      </c>
    </row>
    <row r="38" spans="1:6" ht="27.75" customHeight="1">
      <c r="A38" s="7"/>
      <c r="B38" s="7"/>
      <c r="C38" s="8" t="s">
        <v>30</v>
      </c>
      <c r="D38" s="127" t="s">
        <v>31</v>
      </c>
      <c r="E38" s="127" t="s">
        <v>79</v>
      </c>
      <c r="F38" s="127" t="s">
        <v>79</v>
      </c>
    </row>
    <row r="39" spans="1:6" ht="16.5" customHeight="1">
      <c r="A39" s="7"/>
      <c r="B39" s="7"/>
      <c r="C39" s="8" t="s">
        <v>80</v>
      </c>
      <c r="D39" s="127" t="s">
        <v>81</v>
      </c>
      <c r="E39" s="127" t="s">
        <v>82</v>
      </c>
      <c r="F39" s="127" t="s">
        <v>83</v>
      </c>
    </row>
    <row r="40" spans="1:6" ht="50.25" customHeight="1">
      <c r="A40" s="7"/>
      <c r="B40" s="7"/>
      <c r="C40" s="8" t="s">
        <v>33</v>
      </c>
      <c r="D40" s="127" t="s">
        <v>31</v>
      </c>
      <c r="E40" s="127" t="s">
        <v>84</v>
      </c>
      <c r="F40" s="127" t="s">
        <v>84</v>
      </c>
    </row>
    <row r="41" spans="1:6" ht="16.5" customHeight="1">
      <c r="A41" s="7"/>
      <c r="B41" s="7"/>
      <c r="C41" s="8" t="s">
        <v>22</v>
      </c>
      <c r="D41" s="127" t="s">
        <v>85</v>
      </c>
      <c r="E41" s="127" t="s">
        <v>86</v>
      </c>
      <c r="F41" s="127" t="s">
        <v>87</v>
      </c>
    </row>
    <row r="42" spans="1:6" ht="26.25" customHeight="1">
      <c r="A42" s="7"/>
      <c r="B42" s="7"/>
      <c r="C42" s="8" t="s">
        <v>88</v>
      </c>
      <c r="D42" s="127" t="s">
        <v>89</v>
      </c>
      <c r="E42" s="127" t="s">
        <v>90</v>
      </c>
      <c r="F42" s="127" t="s">
        <v>91</v>
      </c>
    </row>
    <row r="43" spans="1:6" ht="16.5" customHeight="1">
      <c r="A43" s="2" t="s">
        <v>92</v>
      </c>
      <c r="B43" s="2"/>
      <c r="C43" s="3" t="s">
        <v>93</v>
      </c>
      <c r="D43" s="126" t="s">
        <v>94</v>
      </c>
      <c r="E43" s="126" t="s">
        <v>95</v>
      </c>
      <c r="F43" s="126" t="s">
        <v>96</v>
      </c>
    </row>
    <row r="44" spans="1:6" ht="16.5" customHeight="1">
      <c r="A44" s="4"/>
      <c r="B44" s="5" t="s">
        <v>97</v>
      </c>
      <c r="C44" s="6" t="s">
        <v>98</v>
      </c>
      <c r="D44" s="26" t="s">
        <v>99</v>
      </c>
      <c r="E44" s="26" t="s">
        <v>95</v>
      </c>
      <c r="F44" s="26" t="s">
        <v>100</v>
      </c>
    </row>
    <row r="45" spans="1:6" ht="16.5" customHeight="1">
      <c r="A45" s="4"/>
      <c r="B45" s="5"/>
      <c r="C45" s="6" t="s">
        <v>592</v>
      </c>
      <c r="D45" s="26">
        <f>F45-E45</f>
        <v>7124836</v>
      </c>
      <c r="E45" s="26">
        <v>4611</v>
      </c>
      <c r="F45" s="26">
        <v>7129447</v>
      </c>
    </row>
    <row r="46" spans="1:6" ht="16.5" customHeight="1">
      <c r="A46" s="7"/>
      <c r="B46" s="7"/>
      <c r="C46" s="8" t="s">
        <v>43</v>
      </c>
      <c r="D46" s="127" t="s">
        <v>101</v>
      </c>
      <c r="E46" s="127" t="s">
        <v>102</v>
      </c>
      <c r="F46" s="127" t="s">
        <v>103</v>
      </c>
    </row>
    <row r="47" spans="1:6" ht="36.75" customHeight="1">
      <c r="A47" s="7"/>
      <c r="B47" s="7"/>
      <c r="C47" s="8" t="s">
        <v>104</v>
      </c>
      <c r="D47" s="127" t="s">
        <v>31</v>
      </c>
      <c r="E47" s="127" t="s">
        <v>105</v>
      </c>
      <c r="F47" s="127" t="s">
        <v>105</v>
      </c>
    </row>
    <row r="48" spans="1:6" ht="16.5" customHeight="1">
      <c r="A48" s="2" t="s">
        <v>106</v>
      </c>
      <c r="B48" s="2"/>
      <c r="C48" s="3" t="s">
        <v>107</v>
      </c>
      <c r="D48" s="126" t="s">
        <v>108</v>
      </c>
      <c r="E48" s="126" t="s">
        <v>109</v>
      </c>
      <c r="F48" s="126" t="s">
        <v>110</v>
      </c>
    </row>
    <row r="49" spans="1:6" ht="24.75" customHeight="1">
      <c r="A49" s="4"/>
      <c r="B49" s="5" t="s">
        <v>111</v>
      </c>
      <c r="C49" s="6" t="s">
        <v>112</v>
      </c>
      <c r="D49" s="26" t="s">
        <v>113</v>
      </c>
      <c r="E49" s="26" t="s">
        <v>114</v>
      </c>
      <c r="F49" s="26" t="s">
        <v>115</v>
      </c>
    </row>
    <row r="50" spans="1:6" ht="16.5" customHeight="1">
      <c r="A50" s="4"/>
      <c r="B50" s="5"/>
      <c r="C50" s="6" t="s">
        <v>592</v>
      </c>
      <c r="D50" s="26">
        <f>F50-E50</f>
        <v>49984628</v>
      </c>
      <c r="E50" s="26">
        <v>32603</v>
      </c>
      <c r="F50" s="26">
        <v>50017231</v>
      </c>
    </row>
    <row r="51" spans="1:6" ht="16.5" customHeight="1">
      <c r="A51" s="7"/>
      <c r="B51" s="7"/>
      <c r="C51" s="8" t="s">
        <v>116</v>
      </c>
      <c r="D51" s="127" t="s">
        <v>113</v>
      </c>
      <c r="E51" s="127" t="s">
        <v>114</v>
      </c>
      <c r="F51" s="127" t="s">
        <v>115</v>
      </c>
    </row>
    <row r="52" spans="1:6" ht="16.5" customHeight="1">
      <c r="A52" s="4"/>
      <c r="B52" s="5" t="s">
        <v>117</v>
      </c>
      <c r="C52" s="6" t="s">
        <v>118</v>
      </c>
      <c r="D52" s="26" t="s">
        <v>119</v>
      </c>
      <c r="E52" s="26" t="s">
        <v>120</v>
      </c>
      <c r="F52" s="26" t="s">
        <v>121</v>
      </c>
    </row>
    <row r="53" spans="1:6" ht="16.5" customHeight="1">
      <c r="A53" s="4"/>
      <c r="B53" s="5"/>
      <c r="C53" s="6" t="s">
        <v>592</v>
      </c>
      <c r="D53" s="26">
        <f>F53-E53</f>
        <v>435341</v>
      </c>
      <c r="E53" s="26">
        <v>194</v>
      </c>
      <c r="F53" s="26">
        <v>435535</v>
      </c>
    </row>
    <row r="54" spans="1:6" ht="16.5" customHeight="1">
      <c r="A54" s="7"/>
      <c r="B54" s="7"/>
      <c r="C54" s="8" t="s">
        <v>43</v>
      </c>
      <c r="D54" s="127" t="s">
        <v>31</v>
      </c>
      <c r="E54" s="127" t="s">
        <v>120</v>
      </c>
      <c r="F54" s="127" t="s">
        <v>120</v>
      </c>
    </row>
    <row r="55" spans="1:6" ht="16.5" customHeight="1">
      <c r="A55" s="2" t="s">
        <v>122</v>
      </c>
      <c r="B55" s="2"/>
      <c r="C55" s="3" t="s">
        <v>123</v>
      </c>
      <c r="D55" s="126" t="s">
        <v>124</v>
      </c>
      <c r="E55" s="126" t="s">
        <v>125</v>
      </c>
      <c r="F55" s="126" t="s">
        <v>126</v>
      </c>
    </row>
    <row r="56" spans="1:6" ht="16.5" customHeight="1">
      <c r="A56" s="4"/>
      <c r="B56" s="5" t="s">
        <v>127</v>
      </c>
      <c r="C56" s="6" t="s">
        <v>128</v>
      </c>
      <c r="D56" s="26" t="s">
        <v>129</v>
      </c>
      <c r="E56" s="26" t="s">
        <v>130</v>
      </c>
      <c r="F56" s="26" t="s">
        <v>131</v>
      </c>
    </row>
    <row r="57" spans="1:6" ht="16.5" customHeight="1">
      <c r="A57" s="4"/>
      <c r="B57" s="5"/>
      <c r="C57" s="6" t="s">
        <v>592</v>
      </c>
      <c r="D57" s="26">
        <f>F57-E57</f>
        <v>740</v>
      </c>
      <c r="E57" s="26">
        <v>37</v>
      </c>
      <c r="F57" s="26">
        <v>777</v>
      </c>
    </row>
    <row r="58" spans="1:6" ht="16.5" customHeight="1">
      <c r="A58" s="7"/>
      <c r="B58" s="7"/>
      <c r="C58" s="8" t="s">
        <v>22</v>
      </c>
      <c r="D58" s="127" t="s">
        <v>132</v>
      </c>
      <c r="E58" s="127" t="s">
        <v>130</v>
      </c>
      <c r="F58" s="127" t="s">
        <v>133</v>
      </c>
    </row>
    <row r="59" spans="1:6" ht="16.5" customHeight="1">
      <c r="A59" s="4"/>
      <c r="B59" s="5" t="s">
        <v>134</v>
      </c>
      <c r="C59" s="6" t="s">
        <v>135</v>
      </c>
      <c r="D59" s="26" t="s">
        <v>136</v>
      </c>
      <c r="E59" s="26" t="s">
        <v>137</v>
      </c>
      <c r="F59" s="26" t="s">
        <v>138</v>
      </c>
    </row>
    <row r="60" spans="1:6" ht="16.5" customHeight="1">
      <c r="A60" s="4"/>
      <c r="B60" s="5"/>
      <c r="C60" s="6" t="s">
        <v>592</v>
      </c>
      <c r="D60" s="26">
        <v>17699</v>
      </c>
      <c r="E60" s="26">
        <v>813</v>
      </c>
      <c r="F60" s="26">
        <v>18512</v>
      </c>
    </row>
    <row r="61" spans="1:6" ht="16.5" customHeight="1">
      <c r="A61" s="7"/>
      <c r="B61" s="7"/>
      <c r="C61" s="8" t="s">
        <v>80</v>
      </c>
      <c r="D61" s="127" t="s">
        <v>139</v>
      </c>
      <c r="E61" s="127" t="s">
        <v>140</v>
      </c>
      <c r="F61" s="127" t="s">
        <v>141</v>
      </c>
    </row>
    <row r="62" spans="1:6" ht="16.5" customHeight="1">
      <c r="A62" s="7"/>
      <c r="B62" s="7"/>
      <c r="C62" s="8" t="s">
        <v>43</v>
      </c>
      <c r="D62" s="127" t="s">
        <v>146</v>
      </c>
      <c r="E62" s="127" t="s">
        <v>147</v>
      </c>
      <c r="F62" s="127" t="s">
        <v>148</v>
      </c>
    </row>
    <row r="63" spans="1:6" ht="16.5" customHeight="1">
      <c r="A63" s="7"/>
      <c r="B63" s="7"/>
      <c r="C63" s="8" t="s">
        <v>22</v>
      </c>
      <c r="D63" s="127" t="s">
        <v>149</v>
      </c>
      <c r="E63" s="127" t="s">
        <v>150</v>
      </c>
      <c r="F63" s="127" t="s">
        <v>151</v>
      </c>
    </row>
    <row r="64" spans="1:6" ht="16.5" customHeight="1">
      <c r="A64" s="4"/>
      <c r="B64" s="5"/>
      <c r="C64" s="6" t="s">
        <v>593</v>
      </c>
      <c r="D64" s="26">
        <v>123182</v>
      </c>
      <c r="E64" s="26">
        <v>-123094</v>
      </c>
      <c r="F64" s="26">
        <v>88</v>
      </c>
    </row>
    <row r="65" spans="1:6" ht="38.25" customHeight="1">
      <c r="A65" s="7"/>
      <c r="B65" s="7"/>
      <c r="C65" s="8" t="s">
        <v>152</v>
      </c>
      <c r="D65" s="127" t="s">
        <v>153</v>
      </c>
      <c r="E65" s="127" t="s">
        <v>154</v>
      </c>
      <c r="F65" s="127" t="s">
        <v>31</v>
      </c>
    </row>
    <row r="66" spans="1:6" ht="19.5" customHeight="1">
      <c r="A66" s="7"/>
      <c r="B66" s="7"/>
      <c r="C66" s="8" t="s">
        <v>142</v>
      </c>
      <c r="D66" s="127" t="s">
        <v>143</v>
      </c>
      <c r="E66" s="127" t="s">
        <v>144</v>
      </c>
      <c r="F66" s="127" t="s">
        <v>145</v>
      </c>
    </row>
    <row r="67" spans="1:6" ht="16.5" customHeight="1">
      <c r="A67" s="4"/>
      <c r="B67" s="5" t="s">
        <v>155</v>
      </c>
      <c r="C67" s="6" t="s">
        <v>156</v>
      </c>
      <c r="D67" s="26" t="s">
        <v>157</v>
      </c>
      <c r="E67" s="26" t="s">
        <v>158</v>
      </c>
      <c r="F67" s="26" t="s">
        <v>159</v>
      </c>
    </row>
    <row r="68" spans="1:6" ht="16.5" customHeight="1">
      <c r="A68" s="4"/>
      <c r="B68" s="5"/>
      <c r="C68" s="6" t="s">
        <v>592</v>
      </c>
      <c r="D68" s="26">
        <f>F68-E68</f>
        <v>15100</v>
      </c>
      <c r="E68" s="26">
        <v>328</v>
      </c>
      <c r="F68" s="26">
        <v>15428</v>
      </c>
    </row>
    <row r="69" spans="1:6" ht="16.5" customHeight="1">
      <c r="A69" s="7"/>
      <c r="B69" s="7"/>
      <c r="C69" s="8" t="s">
        <v>80</v>
      </c>
      <c r="D69" s="127" t="s">
        <v>160</v>
      </c>
      <c r="E69" s="127" t="s">
        <v>161</v>
      </c>
      <c r="F69" s="127" t="s">
        <v>162</v>
      </c>
    </row>
    <row r="70" spans="1:6" ht="16.5" customHeight="1">
      <c r="A70" s="7"/>
      <c r="B70" s="7"/>
      <c r="C70" s="8" t="s">
        <v>22</v>
      </c>
      <c r="D70" s="127" t="s">
        <v>163</v>
      </c>
      <c r="E70" s="127" t="s">
        <v>164</v>
      </c>
      <c r="F70" s="127" t="s">
        <v>165</v>
      </c>
    </row>
    <row r="71" spans="1:6" ht="16.5" customHeight="1">
      <c r="A71" s="4"/>
      <c r="B71" s="5" t="s">
        <v>166</v>
      </c>
      <c r="C71" s="6" t="s">
        <v>167</v>
      </c>
      <c r="D71" s="26" t="s">
        <v>168</v>
      </c>
      <c r="E71" s="26" t="s">
        <v>169</v>
      </c>
      <c r="F71" s="26" t="s">
        <v>170</v>
      </c>
    </row>
    <row r="72" spans="1:6" ht="16.5" customHeight="1">
      <c r="A72" s="4"/>
      <c r="B72" s="5"/>
      <c r="C72" s="6" t="s">
        <v>592</v>
      </c>
      <c r="D72" s="26">
        <f>F72-E72</f>
        <v>62327</v>
      </c>
      <c r="E72" s="26">
        <v>8248</v>
      </c>
      <c r="F72" s="26">
        <v>70575</v>
      </c>
    </row>
    <row r="73" spans="1:6" ht="16.5" customHeight="1">
      <c r="A73" s="7"/>
      <c r="B73" s="7"/>
      <c r="C73" s="8" t="s">
        <v>80</v>
      </c>
      <c r="D73" s="127" t="s">
        <v>171</v>
      </c>
      <c r="E73" s="127" t="s">
        <v>172</v>
      </c>
      <c r="F73" s="127" t="s">
        <v>173</v>
      </c>
    </row>
    <row r="74" spans="1:6" ht="16.5" customHeight="1">
      <c r="A74" s="7"/>
      <c r="B74" s="7"/>
      <c r="C74" s="8" t="s">
        <v>43</v>
      </c>
      <c r="D74" s="127" t="s">
        <v>174</v>
      </c>
      <c r="E74" s="127" t="s">
        <v>175</v>
      </c>
      <c r="F74" s="127" t="s">
        <v>176</v>
      </c>
    </row>
    <row r="75" spans="1:6" ht="16.5" customHeight="1">
      <c r="A75" s="7"/>
      <c r="B75" s="7"/>
      <c r="C75" s="8" t="s">
        <v>22</v>
      </c>
      <c r="D75" s="127" t="s">
        <v>177</v>
      </c>
      <c r="E75" s="127" t="s">
        <v>178</v>
      </c>
      <c r="F75" s="127" t="s">
        <v>179</v>
      </c>
    </row>
    <row r="76" spans="1:6" ht="37.5" customHeight="1">
      <c r="A76" s="7"/>
      <c r="B76" s="7"/>
      <c r="C76" s="8" t="s">
        <v>14</v>
      </c>
      <c r="D76" s="127" t="s">
        <v>180</v>
      </c>
      <c r="E76" s="127" t="s">
        <v>181</v>
      </c>
      <c r="F76" s="127" t="s">
        <v>182</v>
      </c>
    </row>
    <row r="77" spans="1:6" ht="23.25" customHeight="1">
      <c r="A77" s="4"/>
      <c r="B77" s="5" t="s">
        <v>183</v>
      </c>
      <c r="C77" s="6" t="s">
        <v>184</v>
      </c>
      <c r="D77" s="26" t="s">
        <v>185</v>
      </c>
      <c r="E77" s="26" t="s">
        <v>186</v>
      </c>
      <c r="F77" s="26" t="s">
        <v>187</v>
      </c>
    </row>
    <row r="78" spans="1:6" ht="16.5" customHeight="1">
      <c r="A78" s="4"/>
      <c r="B78" s="5"/>
      <c r="C78" s="6" t="s">
        <v>592</v>
      </c>
      <c r="D78" s="26">
        <f>F78-E78</f>
        <v>21000</v>
      </c>
      <c r="E78" s="26">
        <v>-3000</v>
      </c>
      <c r="F78" s="26">
        <v>18000</v>
      </c>
    </row>
    <row r="79" spans="1:6" ht="16.5" customHeight="1">
      <c r="A79" s="7"/>
      <c r="B79" s="7"/>
      <c r="C79" s="8" t="s">
        <v>22</v>
      </c>
      <c r="D79" s="127" t="s">
        <v>188</v>
      </c>
      <c r="E79" s="127" t="s">
        <v>186</v>
      </c>
      <c r="F79" s="127" t="s">
        <v>189</v>
      </c>
    </row>
    <row r="80" spans="1:6" ht="16.5" customHeight="1">
      <c r="A80" s="2" t="s">
        <v>190</v>
      </c>
      <c r="B80" s="2"/>
      <c r="C80" s="3" t="s">
        <v>191</v>
      </c>
      <c r="D80" s="126" t="s">
        <v>192</v>
      </c>
      <c r="E80" s="126" t="s">
        <v>193</v>
      </c>
      <c r="F80" s="126" t="s">
        <v>194</v>
      </c>
    </row>
    <row r="81" spans="1:6" ht="16.5" customHeight="1">
      <c r="A81" s="4"/>
      <c r="B81" s="5" t="s">
        <v>195</v>
      </c>
      <c r="C81" s="6" t="s">
        <v>196</v>
      </c>
      <c r="D81" s="26" t="s">
        <v>197</v>
      </c>
      <c r="E81" s="26" t="s">
        <v>198</v>
      </c>
      <c r="F81" s="26" t="s">
        <v>199</v>
      </c>
    </row>
    <row r="82" spans="1:6" ht="16.5" customHeight="1">
      <c r="A82" s="4"/>
      <c r="B82" s="5"/>
      <c r="C82" s="6" t="s">
        <v>592</v>
      </c>
      <c r="D82" s="26">
        <f>F82-E82</f>
        <v>27217</v>
      </c>
      <c r="E82" s="26">
        <v>39</v>
      </c>
      <c r="F82" s="26">
        <v>27256</v>
      </c>
    </row>
    <row r="83" spans="1:6" ht="16.5" customHeight="1">
      <c r="A83" s="7"/>
      <c r="B83" s="7"/>
      <c r="C83" s="8" t="s">
        <v>43</v>
      </c>
      <c r="D83" s="127" t="s">
        <v>31</v>
      </c>
      <c r="E83" s="127" t="s">
        <v>198</v>
      </c>
      <c r="F83" s="127" t="s">
        <v>198</v>
      </c>
    </row>
    <row r="84" spans="1:6" ht="16.5" customHeight="1">
      <c r="A84" s="4"/>
      <c r="B84" s="5" t="s">
        <v>200</v>
      </c>
      <c r="C84" s="6" t="s">
        <v>201</v>
      </c>
      <c r="D84" s="26" t="s">
        <v>202</v>
      </c>
      <c r="E84" s="26" t="s">
        <v>203</v>
      </c>
      <c r="F84" s="26" t="s">
        <v>204</v>
      </c>
    </row>
    <row r="85" spans="1:6" ht="16.5" customHeight="1">
      <c r="A85" s="4"/>
      <c r="B85" s="5"/>
      <c r="C85" s="6" t="s">
        <v>592</v>
      </c>
      <c r="D85" s="26">
        <f>F85-E85</f>
        <v>10230</v>
      </c>
      <c r="E85" s="26">
        <v>5058</v>
      </c>
      <c r="F85" s="26">
        <v>15288</v>
      </c>
    </row>
    <row r="86" spans="1:6" ht="16.5" customHeight="1">
      <c r="A86" s="7"/>
      <c r="B86" s="7"/>
      <c r="C86" s="8" t="s">
        <v>43</v>
      </c>
      <c r="D86" s="127" t="s">
        <v>31</v>
      </c>
      <c r="E86" s="127" t="s">
        <v>205</v>
      </c>
      <c r="F86" s="127" t="s">
        <v>205</v>
      </c>
    </row>
    <row r="87" spans="1:6" ht="16.5" customHeight="1">
      <c r="A87" s="7"/>
      <c r="B87" s="7"/>
      <c r="C87" s="8" t="s">
        <v>206</v>
      </c>
      <c r="D87" s="127" t="s">
        <v>31</v>
      </c>
      <c r="E87" s="127" t="s">
        <v>60</v>
      </c>
      <c r="F87" s="127" t="s">
        <v>60</v>
      </c>
    </row>
    <row r="88" spans="1:6" ht="16.5" customHeight="1">
      <c r="A88" s="2" t="s">
        <v>207</v>
      </c>
      <c r="B88" s="2"/>
      <c r="C88" s="3" t="s">
        <v>208</v>
      </c>
      <c r="D88" s="126" t="s">
        <v>209</v>
      </c>
      <c r="E88" s="126" t="s">
        <v>210</v>
      </c>
      <c r="F88" s="126" t="s">
        <v>211</v>
      </c>
    </row>
    <row r="89" spans="1:6" ht="16.5" customHeight="1">
      <c r="A89" s="4"/>
      <c r="B89" s="5" t="s">
        <v>212</v>
      </c>
      <c r="C89" s="6" t="s">
        <v>213</v>
      </c>
      <c r="D89" s="26" t="s">
        <v>214</v>
      </c>
      <c r="E89" s="26" t="s">
        <v>215</v>
      </c>
      <c r="F89" s="26" t="s">
        <v>216</v>
      </c>
    </row>
    <row r="90" spans="1:6" ht="16.5" customHeight="1">
      <c r="A90" s="4"/>
      <c r="B90" s="5"/>
      <c r="C90" s="6" t="s">
        <v>592</v>
      </c>
      <c r="D90" s="26">
        <f>F90-E90</f>
        <v>9028</v>
      </c>
      <c r="E90" s="26">
        <v>80</v>
      </c>
      <c r="F90" s="26">
        <v>9108</v>
      </c>
    </row>
    <row r="91" spans="1:6" ht="16.5" customHeight="1">
      <c r="A91" s="7"/>
      <c r="B91" s="7"/>
      <c r="C91" s="8" t="s">
        <v>43</v>
      </c>
      <c r="D91" s="127" t="s">
        <v>217</v>
      </c>
      <c r="E91" s="127" t="s">
        <v>215</v>
      </c>
      <c r="F91" s="127" t="s">
        <v>218</v>
      </c>
    </row>
    <row r="92" spans="1:6" ht="16.5" customHeight="1">
      <c r="A92" s="4"/>
      <c r="B92" s="5" t="s">
        <v>219</v>
      </c>
      <c r="C92" s="6" t="s">
        <v>220</v>
      </c>
      <c r="D92" s="26" t="s">
        <v>221</v>
      </c>
      <c r="E92" s="26" t="s">
        <v>222</v>
      </c>
      <c r="F92" s="26" t="s">
        <v>223</v>
      </c>
    </row>
    <row r="93" spans="1:6" ht="16.5" customHeight="1">
      <c r="A93" s="4"/>
      <c r="B93" s="5"/>
      <c r="C93" s="6" t="s">
        <v>592</v>
      </c>
      <c r="D93" s="26">
        <f>F93-E93</f>
        <v>500000</v>
      </c>
      <c r="E93" s="26">
        <v>156324</v>
      </c>
      <c r="F93" s="26">
        <v>656324</v>
      </c>
    </row>
    <row r="94" spans="1:6" ht="36" customHeight="1">
      <c r="A94" s="7"/>
      <c r="B94" s="7"/>
      <c r="C94" s="8" t="s">
        <v>224</v>
      </c>
      <c r="D94" s="127" t="s">
        <v>221</v>
      </c>
      <c r="E94" s="127" t="s">
        <v>222</v>
      </c>
      <c r="F94" s="127" t="s">
        <v>223</v>
      </c>
    </row>
    <row r="95" spans="1:6" ht="16.5" customHeight="1">
      <c r="A95" s="4"/>
      <c r="B95" s="5" t="s">
        <v>225</v>
      </c>
      <c r="C95" s="6" t="s">
        <v>226</v>
      </c>
      <c r="D95" s="26" t="s">
        <v>227</v>
      </c>
      <c r="E95" s="26" t="s">
        <v>228</v>
      </c>
      <c r="F95" s="26" t="s">
        <v>229</v>
      </c>
    </row>
    <row r="96" spans="1:6" ht="16.5" customHeight="1">
      <c r="A96" s="4"/>
      <c r="B96" s="5"/>
      <c r="C96" s="6" t="s">
        <v>592</v>
      </c>
      <c r="D96" s="26">
        <f>F96-E96</f>
        <v>17928</v>
      </c>
      <c r="E96" s="26">
        <v>10347</v>
      </c>
      <c r="F96" s="26">
        <v>28275</v>
      </c>
    </row>
    <row r="97" spans="1:6" ht="16.5" customHeight="1">
      <c r="A97" s="7"/>
      <c r="B97" s="7"/>
      <c r="C97" s="8" t="s">
        <v>22</v>
      </c>
      <c r="D97" s="127" t="s">
        <v>230</v>
      </c>
      <c r="E97" s="127" t="s">
        <v>228</v>
      </c>
      <c r="F97" s="127" t="s">
        <v>231</v>
      </c>
    </row>
    <row r="98" spans="1:6" ht="16.5" customHeight="1">
      <c r="A98" s="2" t="s">
        <v>232</v>
      </c>
      <c r="B98" s="2"/>
      <c r="C98" s="3" t="s">
        <v>233</v>
      </c>
      <c r="D98" s="126" t="s">
        <v>234</v>
      </c>
      <c r="E98" s="126" t="s">
        <v>235</v>
      </c>
      <c r="F98" s="126" t="s">
        <v>236</v>
      </c>
    </row>
    <row r="99" spans="1:6" ht="16.5" customHeight="1">
      <c r="A99" s="4"/>
      <c r="B99" s="5" t="s">
        <v>237</v>
      </c>
      <c r="C99" s="6" t="s">
        <v>238</v>
      </c>
      <c r="D99" s="26" t="s">
        <v>239</v>
      </c>
      <c r="E99" s="26" t="s">
        <v>187</v>
      </c>
      <c r="F99" s="26" t="s">
        <v>240</v>
      </c>
    </row>
    <row r="100" spans="1:6" ht="16.5" customHeight="1">
      <c r="A100" s="4"/>
      <c r="B100" s="5"/>
      <c r="C100" s="6" t="s">
        <v>592</v>
      </c>
      <c r="D100" s="26">
        <f>F100-E100</f>
        <v>232800</v>
      </c>
      <c r="E100" s="26">
        <v>18000</v>
      </c>
      <c r="F100" s="26">
        <v>250800</v>
      </c>
    </row>
    <row r="101" spans="1:6" ht="36" customHeight="1">
      <c r="A101" s="7"/>
      <c r="B101" s="7"/>
      <c r="C101" s="8" t="s">
        <v>224</v>
      </c>
      <c r="D101" s="127" t="s">
        <v>241</v>
      </c>
      <c r="E101" s="127" t="s">
        <v>187</v>
      </c>
      <c r="F101" s="127" t="s">
        <v>242</v>
      </c>
    </row>
    <row r="102" spans="1:6" ht="16.5" customHeight="1">
      <c r="A102" s="4"/>
      <c r="B102" s="5" t="s">
        <v>243</v>
      </c>
      <c r="C102" s="6" t="s">
        <v>244</v>
      </c>
      <c r="D102" s="26" t="s">
        <v>23</v>
      </c>
      <c r="E102" s="26" t="s">
        <v>245</v>
      </c>
      <c r="F102" s="26" t="s">
        <v>246</v>
      </c>
    </row>
    <row r="103" spans="1:6" ht="16.5" customHeight="1">
      <c r="A103" s="4"/>
      <c r="B103" s="5"/>
      <c r="C103" s="6" t="s">
        <v>592</v>
      </c>
      <c r="D103" s="26">
        <f>F103-E103</f>
        <v>40000</v>
      </c>
      <c r="E103" s="26">
        <v>10000</v>
      </c>
      <c r="F103" s="26">
        <v>50000</v>
      </c>
    </row>
    <row r="104" spans="1:6" ht="16.5" customHeight="1">
      <c r="A104" s="7"/>
      <c r="B104" s="7"/>
      <c r="C104" s="8" t="s">
        <v>22</v>
      </c>
      <c r="D104" s="127" t="s">
        <v>23</v>
      </c>
      <c r="E104" s="127" t="s">
        <v>245</v>
      </c>
      <c r="F104" s="127">
        <v>50000</v>
      </c>
    </row>
    <row r="105" spans="1:6" ht="16.5" customHeight="1">
      <c r="A105" s="4"/>
      <c r="B105" s="5" t="s">
        <v>247</v>
      </c>
      <c r="C105" s="6" t="s">
        <v>248</v>
      </c>
      <c r="D105" s="26" t="s">
        <v>249</v>
      </c>
      <c r="E105" s="26" t="s">
        <v>63</v>
      </c>
      <c r="F105" s="26" t="s">
        <v>250</v>
      </c>
    </row>
    <row r="106" spans="1:6" ht="16.5" customHeight="1">
      <c r="A106" s="4"/>
      <c r="B106" s="5"/>
      <c r="C106" s="6" t="s">
        <v>592</v>
      </c>
      <c r="D106" s="26">
        <f>F106-E106</f>
        <v>539635</v>
      </c>
      <c r="E106" s="26">
        <v>400</v>
      </c>
      <c r="F106" s="26">
        <v>540035</v>
      </c>
    </row>
    <row r="107" spans="1:6" ht="16.5" customHeight="1">
      <c r="A107" s="7"/>
      <c r="B107" s="7"/>
      <c r="C107" s="8" t="s">
        <v>43</v>
      </c>
      <c r="D107" s="127" t="s">
        <v>251</v>
      </c>
      <c r="E107" s="127" t="s">
        <v>63</v>
      </c>
      <c r="F107" s="127" t="s">
        <v>252</v>
      </c>
    </row>
    <row r="108" spans="1:6" ht="16.5" customHeight="1">
      <c r="A108" s="4"/>
      <c r="B108" s="5" t="s">
        <v>253</v>
      </c>
      <c r="C108" s="6" t="s">
        <v>201</v>
      </c>
      <c r="D108" s="26" t="s">
        <v>254</v>
      </c>
      <c r="E108" s="26" t="s">
        <v>141</v>
      </c>
      <c r="F108" s="26" t="s">
        <v>255</v>
      </c>
    </row>
    <row r="109" spans="1:6" ht="16.5" customHeight="1">
      <c r="A109" s="4"/>
      <c r="B109" s="5"/>
      <c r="C109" s="6" t="s">
        <v>592</v>
      </c>
      <c r="D109" s="26">
        <f>F109-E109</f>
        <v>0</v>
      </c>
      <c r="E109" s="26">
        <v>1070</v>
      </c>
      <c r="F109" s="26">
        <v>1070</v>
      </c>
    </row>
    <row r="110" spans="1:6" ht="16.5" customHeight="1">
      <c r="A110" s="7"/>
      <c r="B110" s="7"/>
      <c r="C110" s="8" t="s">
        <v>43</v>
      </c>
      <c r="D110" s="127" t="s">
        <v>31</v>
      </c>
      <c r="E110" s="127" t="s">
        <v>141</v>
      </c>
      <c r="F110" s="127" t="s">
        <v>141</v>
      </c>
    </row>
    <row r="111" spans="1:6" ht="16.5" customHeight="1">
      <c r="A111" s="2" t="s">
        <v>256</v>
      </c>
      <c r="B111" s="2"/>
      <c r="C111" s="3" t="s">
        <v>257</v>
      </c>
      <c r="D111" s="126" t="s">
        <v>258</v>
      </c>
      <c r="E111" s="126" t="s">
        <v>259</v>
      </c>
      <c r="F111" s="126" t="s">
        <v>260</v>
      </c>
    </row>
    <row r="112" spans="1:6" ht="16.5" customHeight="1">
      <c r="A112" s="4"/>
      <c r="B112" s="5" t="s">
        <v>261</v>
      </c>
      <c r="C112" s="6" t="s">
        <v>262</v>
      </c>
      <c r="D112" s="26" t="s">
        <v>245</v>
      </c>
      <c r="E112" s="26" t="s">
        <v>263</v>
      </c>
      <c r="F112" s="26" t="s">
        <v>264</v>
      </c>
    </row>
    <row r="113" spans="1:6" ht="16.5" customHeight="1">
      <c r="A113" s="4"/>
      <c r="B113" s="5"/>
      <c r="C113" s="6" t="s">
        <v>592</v>
      </c>
      <c r="D113" s="26">
        <f>F113-E113</f>
        <v>7600</v>
      </c>
      <c r="E113" s="26">
        <v>-6100</v>
      </c>
      <c r="F113" s="26">
        <v>1500</v>
      </c>
    </row>
    <row r="114" spans="1:6" ht="16.5" customHeight="1">
      <c r="A114" s="7"/>
      <c r="B114" s="7"/>
      <c r="C114" s="8" t="s">
        <v>41</v>
      </c>
      <c r="D114" s="127" t="s">
        <v>101</v>
      </c>
      <c r="E114" s="127" t="s">
        <v>186</v>
      </c>
      <c r="F114" s="127" t="s">
        <v>31</v>
      </c>
    </row>
    <row r="115" spans="1:6" ht="16.5" customHeight="1">
      <c r="A115" s="7"/>
      <c r="B115" s="7"/>
      <c r="C115" s="8" t="s">
        <v>43</v>
      </c>
      <c r="D115" s="127" t="s">
        <v>251</v>
      </c>
      <c r="E115" s="127" t="s">
        <v>267</v>
      </c>
      <c r="F115" s="127" t="s">
        <v>63</v>
      </c>
    </row>
    <row r="116" spans="1:6" ht="16.5" customHeight="1">
      <c r="A116" s="7"/>
      <c r="B116" s="7"/>
      <c r="C116" s="8" t="s">
        <v>22</v>
      </c>
      <c r="D116" s="127" t="s">
        <v>268</v>
      </c>
      <c r="E116" s="127" t="s">
        <v>269</v>
      </c>
      <c r="F116" s="127" t="s">
        <v>270</v>
      </c>
    </row>
    <row r="117" spans="1:6" ht="16.5" customHeight="1">
      <c r="A117" s="4"/>
      <c r="B117" s="5"/>
      <c r="C117" s="6" t="s">
        <v>593</v>
      </c>
      <c r="D117" s="26">
        <f>F117-E117</f>
        <v>2400</v>
      </c>
      <c r="E117" s="26">
        <v>-2400</v>
      </c>
      <c r="F117" s="26">
        <v>0</v>
      </c>
    </row>
    <row r="118" spans="1:6" ht="16.5" customHeight="1">
      <c r="A118" s="7"/>
      <c r="B118" s="7"/>
      <c r="C118" s="8" t="s">
        <v>142</v>
      </c>
      <c r="D118" s="127" t="s">
        <v>265</v>
      </c>
      <c r="E118" s="127" t="s">
        <v>266</v>
      </c>
      <c r="F118" s="127" t="s">
        <v>31</v>
      </c>
    </row>
    <row r="119" spans="1:6" ht="16.5" customHeight="1">
      <c r="A119" s="4"/>
      <c r="B119" s="5" t="s">
        <v>271</v>
      </c>
      <c r="C119" s="6" t="s">
        <v>272</v>
      </c>
      <c r="D119" s="26" t="s">
        <v>273</v>
      </c>
      <c r="E119" s="26" t="s">
        <v>274</v>
      </c>
      <c r="F119" s="26" t="s">
        <v>275</v>
      </c>
    </row>
    <row r="120" spans="1:6" ht="16.5" customHeight="1">
      <c r="A120" s="4"/>
      <c r="B120" s="5"/>
      <c r="C120" s="6" t="s">
        <v>592</v>
      </c>
      <c r="D120" s="26">
        <f>F120-E120</f>
        <v>22362</v>
      </c>
      <c r="E120" s="26">
        <v>-3210</v>
      </c>
      <c r="F120" s="26">
        <v>19152</v>
      </c>
    </row>
    <row r="121" spans="1:6" ht="16.5" customHeight="1">
      <c r="A121" s="7"/>
      <c r="B121" s="7"/>
      <c r="C121" s="8" t="s">
        <v>43</v>
      </c>
      <c r="D121" s="127" t="s">
        <v>230</v>
      </c>
      <c r="E121" s="127" t="s">
        <v>276</v>
      </c>
      <c r="F121" s="127" t="s">
        <v>277</v>
      </c>
    </row>
    <row r="122" spans="1:6" ht="16.5" customHeight="1">
      <c r="A122" s="7"/>
      <c r="B122" s="7"/>
      <c r="C122" s="8" t="s">
        <v>206</v>
      </c>
      <c r="D122" s="127" t="s">
        <v>278</v>
      </c>
      <c r="E122" s="127" t="s">
        <v>279</v>
      </c>
      <c r="F122" s="127" t="s">
        <v>31</v>
      </c>
    </row>
    <row r="123" spans="1:6" ht="16.5" customHeight="1">
      <c r="A123" s="2" t="s">
        <v>280</v>
      </c>
      <c r="B123" s="2"/>
      <c r="C123" s="3" t="s">
        <v>281</v>
      </c>
      <c r="D123" s="126" t="s">
        <v>282</v>
      </c>
      <c r="E123" s="126" t="s">
        <v>283</v>
      </c>
      <c r="F123" s="126" t="s">
        <v>284</v>
      </c>
    </row>
    <row r="124" spans="1:6" ht="16.5" customHeight="1">
      <c r="A124" s="4"/>
      <c r="B124" s="5" t="s">
        <v>285</v>
      </c>
      <c r="C124" s="6" t="s">
        <v>286</v>
      </c>
      <c r="D124" s="26" t="s">
        <v>31</v>
      </c>
      <c r="E124" s="26" t="s">
        <v>287</v>
      </c>
      <c r="F124" s="26" t="s">
        <v>287</v>
      </c>
    </row>
    <row r="125" spans="1:6" ht="16.5" customHeight="1">
      <c r="A125" s="4"/>
      <c r="B125" s="5"/>
      <c r="C125" s="6" t="s">
        <v>592</v>
      </c>
      <c r="D125" s="26">
        <f>F125-E125</f>
        <v>0</v>
      </c>
      <c r="E125" s="26">
        <v>47175</v>
      </c>
      <c r="F125" s="26">
        <v>47175</v>
      </c>
    </row>
    <row r="126" spans="1:6" ht="16.5" customHeight="1">
      <c r="A126" s="7"/>
      <c r="B126" s="7"/>
      <c r="C126" s="8" t="s">
        <v>22</v>
      </c>
      <c r="D126" s="127" t="s">
        <v>31</v>
      </c>
      <c r="E126" s="127" t="s">
        <v>287</v>
      </c>
      <c r="F126" s="127" t="s">
        <v>287</v>
      </c>
    </row>
    <row r="127" spans="1:6" ht="16.5" customHeight="1">
      <c r="A127" s="4"/>
      <c r="B127" s="5" t="s">
        <v>288</v>
      </c>
      <c r="C127" s="6" t="s">
        <v>201</v>
      </c>
      <c r="D127" s="26" t="s">
        <v>31</v>
      </c>
      <c r="E127" s="26" t="s">
        <v>246</v>
      </c>
      <c r="F127" s="26" t="s">
        <v>246</v>
      </c>
    </row>
    <row r="128" spans="1:6" ht="16.5" customHeight="1">
      <c r="A128" s="4"/>
      <c r="B128" s="5"/>
      <c r="C128" s="6" t="s">
        <v>592</v>
      </c>
      <c r="D128" s="26">
        <f>F128-E128</f>
        <v>0</v>
      </c>
      <c r="E128" s="26">
        <v>50000</v>
      </c>
      <c r="F128" s="26">
        <v>50000</v>
      </c>
    </row>
    <row r="129" spans="1:6" ht="16.5" customHeight="1">
      <c r="A129" s="7"/>
      <c r="B129" s="7"/>
      <c r="C129" s="8" t="s">
        <v>22</v>
      </c>
      <c r="D129" s="127" t="s">
        <v>31</v>
      </c>
      <c r="E129" s="127" t="s">
        <v>246</v>
      </c>
      <c r="F129" s="127" t="s">
        <v>246</v>
      </c>
    </row>
    <row r="130" spans="1:6" ht="5.25" customHeight="1">
      <c r="A130" s="164"/>
      <c r="B130" s="164"/>
      <c r="C130" s="165"/>
      <c r="D130" s="165"/>
      <c r="E130" s="165"/>
      <c r="F130" s="165"/>
    </row>
    <row r="131" spans="1:6" ht="16.5" customHeight="1">
      <c r="A131" s="161" t="s">
        <v>289</v>
      </c>
      <c r="B131" s="162"/>
      <c r="C131" s="163"/>
      <c r="D131" s="128" t="s">
        <v>290</v>
      </c>
      <c r="E131" s="128">
        <v>-1362988</v>
      </c>
      <c r="F131" s="128">
        <f>D131+E131</f>
        <v>110737395</v>
      </c>
    </row>
  </sheetData>
  <sheetProtection/>
  <mergeCells count="6">
    <mergeCell ref="A7:C7"/>
    <mergeCell ref="A131:C131"/>
    <mergeCell ref="A130:B130"/>
    <mergeCell ref="C130:F130"/>
    <mergeCell ref="A8:D8"/>
    <mergeCell ref="E8:F8"/>
  </mergeCells>
  <printOptions/>
  <pageMargins left="0.53" right="0.23" top="0.24" bottom="0.26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33203125" defaultRowHeight="12.75"/>
  <cols>
    <col min="1" max="1" width="6.83203125" style="0" customWidth="1"/>
    <col min="2" max="2" width="10.66015625" style="0" customWidth="1"/>
    <col min="3" max="3" width="56.33203125" style="0" customWidth="1"/>
    <col min="4" max="6" width="12.83203125" style="17" customWidth="1"/>
  </cols>
  <sheetData>
    <row r="1" spans="1:6" s="10" customFormat="1" ht="18.75" customHeight="1">
      <c r="A1" s="158" t="s">
        <v>620</v>
      </c>
      <c r="B1" s="9"/>
      <c r="C1" s="9"/>
      <c r="D1" s="18"/>
      <c r="E1" s="18"/>
      <c r="F1" s="19"/>
    </row>
    <row r="2" spans="1:6" s="10" customFormat="1" ht="9.75" customHeight="1">
      <c r="A2" s="9"/>
      <c r="B2" s="9"/>
      <c r="C2" s="9"/>
      <c r="D2" s="18"/>
      <c r="E2" s="18"/>
      <c r="F2" s="19"/>
    </row>
    <row r="3" spans="1:6" s="12" customFormat="1" ht="12.75">
      <c r="A3" s="11"/>
      <c r="D3" s="13" t="s">
        <v>621</v>
      </c>
      <c r="E3" s="14"/>
      <c r="F3" s="14"/>
    </row>
    <row r="4" spans="1:6" s="12" customFormat="1" ht="11.25">
      <c r="A4" s="15"/>
      <c r="D4" s="124" t="s">
        <v>619</v>
      </c>
      <c r="E4" s="14"/>
      <c r="F4" s="14"/>
    </row>
    <row r="5" spans="1:6" s="12" customFormat="1" ht="11.25">
      <c r="A5" s="15"/>
      <c r="D5" s="124" t="s">
        <v>291</v>
      </c>
      <c r="E5" s="14"/>
      <c r="F5" s="14"/>
    </row>
    <row r="6" spans="1:6" s="12" customFormat="1" ht="11.25">
      <c r="A6" s="15"/>
      <c r="D6" s="124" t="s">
        <v>292</v>
      </c>
      <c r="E6" s="14"/>
      <c r="F6" s="14"/>
    </row>
    <row r="7" spans="1:6" s="12" customFormat="1" ht="11.25">
      <c r="A7" s="15"/>
      <c r="D7" s="124"/>
      <c r="E7" s="14"/>
      <c r="F7" s="14"/>
    </row>
    <row r="8" spans="1:5" ht="28.5" customHeight="1">
      <c r="A8" s="167" t="s">
        <v>301</v>
      </c>
      <c r="B8" s="167"/>
      <c r="C8" s="167"/>
      <c r="D8" s="167"/>
      <c r="E8" s="167"/>
    </row>
    <row r="9" spans="1:6" ht="18.75" customHeight="1">
      <c r="A9" s="166"/>
      <c r="B9" s="166"/>
      <c r="C9" s="166"/>
      <c r="D9" s="166"/>
      <c r="E9" s="160"/>
      <c r="F9" s="160"/>
    </row>
    <row r="10" spans="1:6" ht="27.75" customHeight="1">
      <c r="A10" s="1" t="s">
        <v>0</v>
      </c>
      <c r="B10" s="1" t="s">
        <v>1</v>
      </c>
      <c r="C10" s="1" t="s">
        <v>3</v>
      </c>
      <c r="D10" s="125" t="s">
        <v>4</v>
      </c>
      <c r="E10" s="125" t="s">
        <v>5</v>
      </c>
      <c r="F10" s="125" t="s">
        <v>6</v>
      </c>
    </row>
    <row r="11" spans="1:6" ht="16.5" customHeight="1">
      <c r="A11" s="2" t="s">
        <v>7</v>
      </c>
      <c r="B11" s="2"/>
      <c r="C11" s="3" t="s">
        <v>8</v>
      </c>
      <c r="D11" s="126" t="s">
        <v>9</v>
      </c>
      <c r="E11" s="126" t="s">
        <v>10</v>
      </c>
      <c r="F11" s="126" t="s">
        <v>11</v>
      </c>
    </row>
    <row r="12" spans="1:6" ht="16.5" customHeight="1">
      <c r="A12" s="4"/>
      <c r="B12" s="5" t="s">
        <v>12</v>
      </c>
      <c r="C12" s="6" t="s">
        <v>13</v>
      </c>
      <c r="D12" s="26" t="s">
        <v>9</v>
      </c>
      <c r="E12" s="26" t="s">
        <v>10</v>
      </c>
      <c r="F12" s="26" t="s">
        <v>11</v>
      </c>
    </row>
    <row r="13" spans="1:6" ht="16.5" customHeight="1">
      <c r="A13" s="4"/>
      <c r="B13" s="5"/>
      <c r="C13" s="6" t="s">
        <v>592</v>
      </c>
      <c r="D13" s="26">
        <v>16770</v>
      </c>
      <c r="E13" s="26">
        <v>-2024</v>
      </c>
      <c r="F13" s="26">
        <v>14746</v>
      </c>
    </row>
    <row r="14" spans="1:6" ht="39" customHeight="1">
      <c r="A14" s="7"/>
      <c r="B14" s="7"/>
      <c r="C14" s="8" t="s">
        <v>14</v>
      </c>
      <c r="D14" s="127" t="s">
        <v>9</v>
      </c>
      <c r="E14" s="127" t="s">
        <v>10</v>
      </c>
      <c r="F14" s="127" t="s">
        <v>11</v>
      </c>
    </row>
    <row r="15" spans="1:6" ht="16.5" customHeight="1">
      <c r="A15" s="2" t="s">
        <v>122</v>
      </c>
      <c r="B15" s="2"/>
      <c r="C15" s="3" t="s">
        <v>123</v>
      </c>
      <c r="D15" s="126" t="s">
        <v>295</v>
      </c>
      <c r="E15" s="126" t="s">
        <v>296</v>
      </c>
      <c r="F15" s="126" t="s">
        <v>297</v>
      </c>
    </row>
    <row r="16" spans="1:6" ht="16.5" customHeight="1">
      <c r="A16" s="4"/>
      <c r="B16" s="5" t="s">
        <v>134</v>
      </c>
      <c r="C16" s="6" t="s">
        <v>135</v>
      </c>
      <c r="D16" s="26" t="s">
        <v>298</v>
      </c>
      <c r="E16" s="26" t="s">
        <v>154</v>
      </c>
      <c r="F16" s="26" t="s">
        <v>299</v>
      </c>
    </row>
    <row r="17" spans="1:6" ht="16.5" customHeight="1">
      <c r="A17" s="4"/>
      <c r="B17" s="5"/>
      <c r="C17" s="6" t="s">
        <v>593</v>
      </c>
      <c r="D17" s="26">
        <v>123132</v>
      </c>
      <c r="E17" s="26">
        <v>-123132</v>
      </c>
      <c r="F17" s="26">
        <v>0</v>
      </c>
    </row>
    <row r="18" spans="1:6" ht="39" customHeight="1">
      <c r="A18" s="7"/>
      <c r="B18" s="7"/>
      <c r="C18" s="8" t="s">
        <v>152</v>
      </c>
      <c r="D18" s="127" t="s">
        <v>153</v>
      </c>
      <c r="E18" s="127" t="s">
        <v>154</v>
      </c>
      <c r="F18" s="127" t="s">
        <v>31</v>
      </c>
    </row>
    <row r="19" spans="1:6" ht="16.5" customHeight="1">
      <c r="A19" s="4"/>
      <c r="B19" s="5" t="s">
        <v>166</v>
      </c>
      <c r="C19" s="6" t="s">
        <v>167</v>
      </c>
      <c r="D19" s="26" t="s">
        <v>180</v>
      </c>
      <c r="E19" s="26" t="s">
        <v>181</v>
      </c>
      <c r="F19" s="26" t="s">
        <v>182</v>
      </c>
    </row>
    <row r="20" spans="1:6" ht="16.5" customHeight="1">
      <c r="A20" s="4"/>
      <c r="B20" s="5"/>
      <c r="C20" s="6" t="s">
        <v>592</v>
      </c>
      <c r="D20" s="26">
        <v>38176</v>
      </c>
      <c r="E20" s="26">
        <v>2500</v>
      </c>
      <c r="F20" s="26">
        <v>40676</v>
      </c>
    </row>
    <row r="21" spans="1:6" ht="40.5" customHeight="1">
      <c r="A21" s="7"/>
      <c r="B21" s="7"/>
      <c r="C21" s="8" t="s">
        <v>14</v>
      </c>
      <c r="D21" s="127" t="s">
        <v>180</v>
      </c>
      <c r="E21" s="127" t="s">
        <v>181</v>
      </c>
      <c r="F21" s="127" t="s">
        <v>182</v>
      </c>
    </row>
    <row r="22" spans="1:6" ht="5.25" customHeight="1">
      <c r="A22" s="164"/>
      <c r="B22" s="164"/>
      <c r="C22" s="165"/>
      <c r="D22" s="165"/>
      <c r="E22" s="165"/>
      <c r="F22" s="165"/>
    </row>
    <row r="23" spans="1:6" ht="16.5" customHeight="1">
      <c r="A23" s="161" t="s">
        <v>289</v>
      </c>
      <c r="B23" s="162"/>
      <c r="C23" s="163"/>
      <c r="D23" s="129">
        <v>2412242</v>
      </c>
      <c r="E23" s="129" t="s">
        <v>300</v>
      </c>
      <c r="F23" s="129">
        <v>2289586</v>
      </c>
    </row>
  </sheetData>
  <sheetProtection/>
  <mergeCells count="6">
    <mergeCell ref="A8:E8"/>
    <mergeCell ref="A22:B22"/>
    <mergeCell ref="C22:F22"/>
    <mergeCell ref="A23:C23"/>
    <mergeCell ref="A9:D9"/>
    <mergeCell ref="E9:F9"/>
  </mergeCells>
  <printOptions/>
  <pageMargins left="0.55" right="0.2" top="0.24" bottom="1" header="0.1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E5" sqref="E5"/>
    </sheetView>
  </sheetViews>
  <sheetFormatPr defaultColWidth="9.33203125" defaultRowHeight="12.75"/>
  <cols>
    <col min="1" max="1" width="6.83203125" style="0" customWidth="1"/>
    <col min="2" max="2" width="10.83203125" style="0" customWidth="1"/>
    <col min="3" max="3" width="50" style="0" customWidth="1"/>
    <col min="4" max="6" width="15.83203125" style="17" customWidth="1"/>
  </cols>
  <sheetData>
    <row r="1" spans="1:6" s="10" customFormat="1" ht="12.75" customHeight="1">
      <c r="A1" s="158" t="s">
        <v>622</v>
      </c>
      <c r="B1" s="9"/>
      <c r="C1" s="18"/>
      <c r="D1" s="18"/>
      <c r="E1" s="19"/>
      <c r="F1" s="19"/>
    </row>
    <row r="2" spans="1:6" s="10" customFormat="1" ht="12" customHeight="1">
      <c r="A2" s="11"/>
      <c r="D2" s="19"/>
      <c r="E2" s="13" t="s">
        <v>623</v>
      </c>
      <c r="F2" s="19"/>
    </row>
    <row r="3" spans="1:6" s="10" customFormat="1" ht="12" customHeight="1">
      <c r="A3" s="15"/>
      <c r="D3" s="19"/>
      <c r="E3" s="124" t="s">
        <v>619</v>
      </c>
      <c r="F3" s="19"/>
    </row>
    <row r="4" spans="1:6" s="10" customFormat="1" ht="12" customHeight="1">
      <c r="A4" s="15"/>
      <c r="D4" s="19"/>
      <c r="E4" s="124" t="s">
        <v>291</v>
      </c>
      <c r="F4" s="19"/>
    </row>
    <row r="5" spans="1:6" s="10" customFormat="1" ht="12" customHeight="1">
      <c r="A5" s="15"/>
      <c r="D5" s="19"/>
      <c r="E5" s="124" t="s">
        <v>292</v>
      </c>
      <c r="F5" s="19"/>
    </row>
    <row r="6" spans="1:6" s="20" customFormat="1" ht="3.75" customHeight="1">
      <c r="A6" s="171"/>
      <c r="B6" s="171"/>
      <c r="C6" s="171"/>
      <c r="D6" s="171"/>
      <c r="E6" s="171"/>
      <c r="F6" s="131"/>
    </row>
    <row r="7" spans="1:6" s="9" customFormat="1" ht="18">
      <c r="A7" s="21" t="s">
        <v>495</v>
      </c>
      <c r="B7" s="22"/>
      <c r="C7" s="23"/>
      <c r="D7" s="23"/>
      <c r="E7" s="23"/>
      <c r="F7" s="18"/>
    </row>
    <row r="8" spans="1:6" ht="6.75" customHeight="1">
      <c r="A8" s="166"/>
      <c r="B8" s="166"/>
      <c r="C8" s="166"/>
      <c r="D8" s="166"/>
      <c r="E8" s="160"/>
      <c r="F8" s="160"/>
    </row>
    <row r="9" spans="1:6" ht="16.5" customHeight="1">
      <c r="A9" s="1" t="s">
        <v>0</v>
      </c>
      <c r="B9" s="1" t="s">
        <v>1</v>
      </c>
      <c r="C9" s="1" t="s">
        <v>3</v>
      </c>
      <c r="D9" s="125" t="s">
        <v>4</v>
      </c>
      <c r="E9" s="125" t="s">
        <v>5</v>
      </c>
      <c r="F9" s="125" t="s">
        <v>6</v>
      </c>
    </row>
    <row r="10" spans="1:6" ht="16.5" customHeight="1">
      <c r="A10" s="2" t="s">
        <v>7</v>
      </c>
      <c r="B10" s="2"/>
      <c r="C10" s="3" t="s">
        <v>8</v>
      </c>
      <c r="D10" s="126" t="s">
        <v>302</v>
      </c>
      <c r="E10" s="126" t="s">
        <v>303</v>
      </c>
      <c r="F10" s="126" t="s">
        <v>304</v>
      </c>
    </row>
    <row r="11" spans="1:6" ht="16.5" customHeight="1">
      <c r="A11" s="4"/>
      <c r="B11" s="5" t="s">
        <v>12</v>
      </c>
      <c r="C11" s="6" t="s">
        <v>13</v>
      </c>
      <c r="D11" s="26" t="s">
        <v>305</v>
      </c>
      <c r="E11" s="26" t="s">
        <v>303</v>
      </c>
      <c r="F11" s="26" t="s">
        <v>306</v>
      </c>
    </row>
    <row r="12" spans="1:6" ht="16.5" customHeight="1">
      <c r="A12" s="4"/>
      <c r="B12" s="5"/>
      <c r="C12" s="6" t="s">
        <v>594</v>
      </c>
      <c r="D12" s="26">
        <f>F12-E12</f>
        <v>17122</v>
      </c>
      <c r="E12" s="26">
        <v>-2565</v>
      </c>
      <c r="F12" s="26">
        <v>14557</v>
      </c>
    </row>
    <row r="13" spans="1:6" ht="16.5" customHeight="1">
      <c r="A13" s="2" t="s">
        <v>15</v>
      </c>
      <c r="B13" s="2"/>
      <c r="C13" s="3" t="s">
        <v>16</v>
      </c>
      <c r="D13" s="126" t="s">
        <v>308</v>
      </c>
      <c r="E13" s="126" t="s">
        <v>309</v>
      </c>
      <c r="F13" s="126" t="s">
        <v>310</v>
      </c>
    </row>
    <row r="14" spans="1:6" ht="16.5" customHeight="1">
      <c r="A14" s="4"/>
      <c r="B14" s="5" t="s">
        <v>20</v>
      </c>
      <c r="C14" s="6" t="s">
        <v>21</v>
      </c>
      <c r="D14" s="26" t="s">
        <v>308</v>
      </c>
      <c r="E14" s="26" t="s">
        <v>309</v>
      </c>
      <c r="F14" s="26" t="s">
        <v>310</v>
      </c>
    </row>
    <row r="15" spans="1:6" ht="16.5" customHeight="1">
      <c r="A15" s="4"/>
      <c r="B15" s="5"/>
      <c r="C15" s="6" t="s">
        <v>596</v>
      </c>
      <c r="D15" s="26">
        <f>F15-E15</f>
        <v>8210647</v>
      </c>
      <c r="E15" s="26">
        <v>-62910</v>
      </c>
      <c r="F15" s="26">
        <v>8147737</v>
      </c>
    </row>
    <row r="16" spans="1:6" ht="20.25" customHeight="1">
      <c r="A16" s="7"/>
      <c r="B16" s="7"/>
      <c r="C16" s="8" t="s">
        <v>598</v>
      </c>
      <c r="D16" s="127">
        <f>F16-E16</f>
        <v>397059</v>
      </c>
      <c r="E16" s="127">
        <v>-12910</v>
      </c>
      <c r="F16" s="127">
        <v>384149</v>
      </c>
    </row>
    <row r="17" spans="1:6" ht="16.5" customHeight="1">
      <c r="A17" s="4"/>
      <c r="B17" s="5"/>
      <c r="C17" s="6" t="s">
        <v>595</v>
      </c>
      <c r="D17" s="26">
        <f>F17-E17</f>
        <v>1889504</v>
      </c>
      <c r="E17" s="26">
        <v>-4166</v>
      </c>
      <c r="F17" s="26">
        <v>1885338</v>
      </c>
    </row>
    <row r="18" spans="1:6" ht="16.5" customHeight="1">
      <c r="A18" s="2" t="s">
        <v>25</v>
      </c>
      <c r="B18" s="2"/>
      <c r="C18" s="3" t="s">
        <v>26</v>
      </c>
      <c r="D18" s="126" t="s">
        <v>312</v>
      </c>
      <c r="E18" s="126" t="s">
        <v>313</v>
      </c>
      <c r="F18" s="126" t="s">
        <v>314</v>
      </c>
    </row>
    <row r="19" spans="1:6" ht="16.5" customHeight="1">
      <c r="A19" s="4"/>
      <c r="B19" s="5" t="s">
        <v>28</v>
      </c>
      <c r="C19" s="6" t="s">
        <v>29</v>
      </c>
      <c r="D19" s="26" t="s">
        <v>312</v>
      </c>
      <c r="E19" s="26" t="s">
        <v>313</v>
      </c>
      <c r="F19" s="26" t="s">
        <v>314</v>
      </c>
    </row>
    <row r="20" spans="1:6" ht="16.5" customHeight="1">
      <c r="A20" s="4"/>
      <c r="B20" s="5"/>
      <c r="C20" s="130" t="s">
        <v>596</v>
      </c>
      <c r="D20" s="26">
        <f>F20-E20</f>
        <v>3499720</v>
      </c>
      <c r="E20" s="26">
        <v>-418769</v>
      </c>
      <c r="F20" s="26">
        <v>3080951</v>
      </c>
    </row>
    <row r="21" spans="1:6" ht="16.5" customHeight="1">
      <c r="A21" s="7"/>
      <c r="B21" s="7"/>
      <c r="C21" s="8" t="s">
        <v>597</v>
      </c>
      <c r="D21" s="127">
        <f>F21-E21</f>
        <v>41584</v>
      </c>
      <c r="E21" s="127">
        <v>-12706</v>
      </c>
      <c r="F21" s="127">
        <v>28878</v>
      </c>
    </row>
    <row r="22" spans="1:6" ht="16.5" customHeight="1">
      <c r="A22" s="4"/>
      <c r="B22" s="5"/>
      <c r="C22" s="6" t="s">
        <v>595</v>
      </c>
      <c r="D22" s="26">
        <f>F22-E22</f>
        <v>710006</v>
      </c>
      <c r="E22" s="26">
        <v>-695000</v>
      </c>
      <c r="F22" s="26">
        <v>15006</v>
      </c>
    </row>
    <row r="23" spans="1:6" ht="16.5" customHeight="1">
      <c r="A23" s="2" t="s">
        <v>50</v>
      </c>
      <c r="B23" s="2"/>
      <c r="C23" s="3" t="s">
        <v>51</v>
      </c>
      <c r="D23" s="126" t="s">
        <v>328</v>
      </c>
      <c r="E23" s="126" t="s">
        <v>329</v>
      </c>
      <c r="F23" s="126" t="s">
        <v>330</v>
      </c>
    </row>
    <row r="24" spans="1:6" ht="16.5" customHeight="1">
      <c r="A24" s="4"/>
      <c r="B24" s="5" t="s">
        <v>331</v>
      </c>
      <c r="C24" s="6" t="s">
        <v>332</v>
      </c>
      <c r="D24" s="26" t="s">
        <v>333</v>
      </c>
      <c r="E24" s="26" t="s">
        <v>329</v>
      </c>
      <c r="F24" s="26" t="s">
        <v>334</v>
      </c>
    </row>
    <row r="25" spans="1:6" ht="16.5" customHeight="1">
      <c r="A25" s="4"/>
      <c r="B25" s="5"/>
      <c r="C25" s="130" t="s">
        <v>596</v>
      </c>
      <c r="D25" s="26">
        <f>F25-E25</f>
        <v>561537</v>
      </c>
      <c r="E25" s="26">
        <v>-79157</v>
      </c>
      <c r="F25" s="26">
        <v>482380</v>
      </c>
    </row>
    <row r="26" spans="1:6" ht="16.5" customHeight="1">
      <c r="A26" s="7"/>
      <c r="B26" s="7"/>
      <c r="C26" s="8" t="s">
        <v>597</v>
      </c>
      <c r="D26" s="127">
        <f>F26-E26</f>
        <v>535657</v>
      </c>
      <c r="E26" s="127">
        <v>-79797</v>
      </c>
      <c r="F26" s="127">
        <v>455860</v>
      </c>
    </row>
    <row r="27" spans="1:6" ht="16.5" customHeight="1">
      <c r="A27" s="2" t="s">
        <v>66</v>
      </c>
      <c r="B27" s="2"/>
      <c r="C27" s="3" t="s">
        <v>67</v>
      </c>
      <c r="D27" s="126" t="s">
        <v>335</v>
      </c>
      <c r="E27" s="126" t="s">
        <v>336</v>
      </c>
      <c r="F27" s="126" t="s">
        <v>337</v>
      </c>
    </row>
    <row r="28" spans="1:6" ht="16.5" customHeight="1">
      <c r="A28" s="4"/>
      <c r="B28" s="5" t="s">
        <v>338</v>
      </c>
      <c r="C28" s="6" t="s">
        <v>339</v>
      </c>
      <c r="D28" s="26" t="s">
        <v>340</v>
      </c>
      <c r="E28" s="26" t="s">
        <v>341</v>
      </c>
      <c r="F28" s="26" t="s">
        <v>342</v>
      </c>
    </row>
    <row r="29" spans="1:6" ht="16.5" customHeight="1">
      <c r="A29" s="4"/>
      <c r="B29" s="5"/>
      <c r="C29" s="130" t="s">
        <v>596</v>
      </c>
      <c r="D29" s="26">
        <f>F29-E29</f>
        <v>596946</v>
      </c>
      <c r="E29" s="26">
        <v>9700</v>
      </c>
      <c r="F29" s="26">
        <v>606646</v>
      </c>
    </row>
    <row r="30" spans="1:6" ht="16.5" customHeight="1">
      <c r="A30" s="7"/>
      <c r="B30" s="7"/>
      <c r="C30" s="8" t="s">
        <v>597</v>
      </c>
      <c r="D30" s="127">
        <f>F30-E30</f>
        <v>585160</v>
      </c>
      <c r="E30" s="127">
        <v>9700</v>
      </c>
      <c r="F30" s="127">
        <v>594860</v>
      </c>
    </row>
    <row r="31" spans="1:6" ht="16.5" customHeight="1">
      <c r="A31" s="4"/>
      <c r="B31" s="5" t="s">
        <v>343</v>
      </c>
      <c r="C31" s="6" t="s">
        <v>344</v>
      </c>
      <c r="D31" s="26" t="s">
        <v>345</v>
      </c>
      <c r="E31" s="26" t="s">
        <v>346</v>
      </c>
      <c r="F31" s="26" t="s">
        <v>347</v>
      </c>
    </row>
    <row r="32" spans="1:6" ht="16.5" customHeight="1">
      <c r="A32" s="4"/>
      <c r="B32" s="5"/>
      <c r="C32" s="130" t="s">
        <v>594</v>
      </c>
      <c r="D32" s="26">
        <f>F32-E32</f>
        <v>423879</v>
      </c>
      <c r="E32" s="26">
        <v>150</v>
      </c>
      <c r="F32" s="26">
        <v>424029</v>
      </c>
    </row>
    <row r="33" spans="1:6" ht="16.5" customHeight="1">
      <c r="A33" s="4"/>
      <c r="B33" s="5" t="s">
        <v>71</v>
      </c>
      <c r="C33" s="6" t="s">
        <v>72</v>
      </c>
      <c r="D33" s="26" t="s">
        <v>348</v>
      </c>
      <c r="E33" s="26" t="s">
        <v>349</v>
      </c>
      <c r="F33" s="26" t="s">
        <v>350</v>
      </c>
    </row>
    <row r="34" spans="1:6" ht="16.5" customHeight="1">
      <c r="A34" s="4"/>
      <c r="B34" s="5"/>
      <c r="C34" s="130" t="s">
        <v>596</v>
      </c>
      <c r="D34" s="26">
        <f>F34-E34</f>
        <v>14021112</v>
      </c>
      <c r="E34" s="26">
        <v>-112304</v>
      </c>
      <c r="F34" s="26">
        <v>13908808</v>
      </c>
    </row>
    <row r="35" spans="1:6" ht="16.5" customHeight="1">
      <c r="A35" s="7"/>
      <c r="B35" s="7"/>
      <c r="C35" s="8" t="s">
        <v>597</v>
      </c>
      <c r="D35" s="127">
        <f>F35-E35</f>
        <v>7762687</v>
      </c>
      <c r="E35" s="127">
        <v>115752</v>
      </c>
      <c r="F35" s="127">
        <v>7878439</v>
      </c>
    </row>
    <row r="36" spans="1:6" ht="16.5" customHeight="1">
      <c r="A36" s="4"/>
      <c r="B36" s="5" t="s">
        <v>355</v>
      </c>
      <c r="C36" s="6" t="s">
        <v>356</v>
      </c>
      <c r="D36" s="26" t="s">
        <v>357</v>
      </c>
      <c r="E36" s="26" t="s">
        <v>358</v>
      </c>
      <c r="F36" s="26" t="s">
        <v>359</v>
      </c>
    </row>
    <row r="37" spans="1:6" ht="16.5" customHeight="1">
      <c r="A37" s="4"/>
      <c r="B37" s="5"/>
      <c r="C37" s="130" t="s">
        <v>594</v>
      </c>
      <c r="D37" s="26">
        <f>F37-E37</f>
        <v>422190</v>
      </c>
      <c r="E37" s="26">
        <v>43700</v>
      </c>
      <c r="F37" s="26">
        <v>465890</v>
      </c>
    </row>
    <row r="38" spans="1:6" ht="16.5" customHeight="1">
      <c r="A38" s="4"/>
      <c r="B38" s="5" t="s">
        <v>360</v>
      </c>
      <c r="C38" s="6" t="s">
        <v>201</v>
      </c>
      <c r="D38" s="26" t="s">
        <v>361</v>
      </c>
      <c r="E38" s="26" t="s">
        <v>362</v>
      </c>
      <c r="F38" s="26" t="s">
        <v>363</v>
      </c>
    </row>
    <row r="39" spans="1:6" ht="16.5" customHeight="1">
      <c r="A39" s="4"/>
      <c r="B39" s="5"/>
      <c r="C39" s="130" t="s">
        <v>594</v>
      </c>
      <c r="D39" s="26">
        <f>F39-E39</f>
        <v>42450</v>
      </c>
      <c r="E39" s="26">
        <v>-1270</v>
      </c>
      <c r="F39" s="26">
        <v>41180</v>
      </c>
    </row>
    <row r="40" spans="1:6" ht="27" customHeight="1">
      <c r="A40" s="2" t="s">
        <v>92</v>
      </c>
      <c r="B40" s="2"/>
      <c r="C40" s="3" t="s">
        <v>93</v>
      </c>
      <c r="D40" s="126" t="s">
        <v>364</v>
      </c>
      <c r="E40" s="126" t="s">
        <v>365</v>
      </c>
      <c r="F40" s="126" t="s">
        <v>366</v>
      </c>
    </row>
    <row r="41" spans="1:6" ht="16.5" customHeight="1">
      <c r="A41" s="4"/>
      <c r="B41" s="5" t="s">
        <v>97</v>
      </c>
      <c r="C41" s="6" t="s">
        <v>98</v>
      </c>
      <c r="D41" s="26" t="s">
        <v>367</v>
      </c>
      <c r="E41" s="26" t="s">
        <v>105</v>
      </c>
      <c r="F41" s="26" t="s">
        <v>368</v>
      </c>
    </row>
    <row r="42" spans="1:6" ht="16.5" customHeight="1">
      <c r="A42" s="4"/>
      <c r="B42" s="5"/>
      <c r="C42" s="130" t="s">
        <v>594</v>
      </c>
      <c r="D42" s="26">
        <f>F42-E42</f>
        <v>7125576</v>
      </c>
      <c r="E42" s="26">
        <v>4500</v>
      </c>
      <c r="F42" s="26">
        <v>7130076</v>
      </c>
    </row>
    <row r="43" spans="1:6" ht="16.5" customHeight="1">
      <c r="A43" s="4"/>
      <c r="B43" s="5" t="s">
        <v>369</v>
      </c>
      <c r="C43" s="6" t="s">
        <v>370</v>
      </c>
      <c r="D43" s="26" t="s">
        <v>371</v>
      </c>
      <c r="E43" s="26" t="s">
        <v>372</v>
      </c>
      <c r="F43" s="26" t="s">
        <v>373</v>
      </c>
    </row>
    <row r="44" spans="1:6" ht="16.5" customHeight="1">
      <c r="A44" s="4"/>
      <c r="B44" s="5"/>
      <c r="C44" s="130" t="s">
        <v>596</v>
      </c>
      <c r="D44" s="26">
        <f>F44-E44</f>
        <v>197943</v>
      </c>
      <c r="E44" s="26">
        <v>-16413</v>
      </c>
      <c r="F44" s="26">
        <v>181530</v>
      </c>
    </row>
    <row r="45" spans="1:6" ht="16.5" customHeight="1">
      <c r="A45" s="7"/>
      <c r="B45" s="7"/>
      <c r="C45" s="8" t="s">
        <v>597</v>
      </c>
      <c r="D45" s="127">
        <f>F45-E45</f>
        <v>68283</v>
      </c>
      <c r="E45" s="127">
        <v>-16413</v>
      </c>
      <c r="F45" s="127">
        <v>51870</v>
      </c>
    </row>
    <row r="46" spans="1:6" ht="16.5" customHeight="1">
      <c r="A46" s="2" t="s">
        <v>374</v>
      </c>
      <c r="B46" s="2"/>
      <c r="C46" s="3" t="s">
        <v>375</v>
      </c>
      <c r="D46" s="126" t="s">
        <v>376</v>
      </c>
      <c r="E46" s="126" t="s">
        <v>377</v>
      </c>
      <c r="F46" s="126" t="s">
        <v>378</v>
      </c>
    </row>
    <row r="47" spans="1:6" ht="30.75" customHeight="1">
      <c r="A47" s="4"/>
      <c r="B47" s="5" t="s">
        <v>379</v>
      </c>
      <c r="C47" s="6" t="s">
        <v>380</v>
      </c>
      <c r="D47" s="26" t="s">
        <v>381</v>
      </c>
      <c r="E47" s="26" t="s">
        <v>377</v>
      </c>
      <c r="F47" s="26" t="s">
        <v>31</v>
      </c>
    </row>
    <row r="48" spans="1:6" ht="16.5" customHeight="1">
      <c r="A48" s="4"/>
      <c r="B48" s="5"/>
      <c r="C48" s="130" t="s">
        <v>594</v>
      </c>
      <c r="D48" s="26">
        <f>F48-E48</f>
        <v>33875</v>
      </c>
      <c r="E48" s="26">
        <v>-33875</v>
      </c>
      <c r="F48" s="26">
        <v>0</v>
      </c>
    </row>
    <row r="49" spans="1:6" ht="16.5" customHeight="1">
      <c r="A49" s="2" t="s">
        <v>122</v>
      </c>
      <c r="B49" s="2"/>
      <c r="C49" s="3" t="s">
        <v>123</v>
      </c>
      <c r="D49" s="126" t="s">
        <v>382</v>
      </c>
      <c r="E49" s="126" t="s">
        <v>383</v>
      </c>
      <c r="F49" s="126" t="s">
        <v>384</v>
      </c>
    </row>
    <row r="50" spans="1:6" ht="16.5" customHeight="1">
      <c r="A50" s="4"/>
      <c r="B50" s="5" t="s">
        <v>134</v>
      </c>
      <c r="C50" s="6" t="s">
        <v>135</v>
      </c>
      <c r="D50" s="26" t="s">
        <v>385</v>
      </c>
      <c r="E50" s="26" t="s">
        <v>386</v>
      </c>
      <c r="F50" s="26" t="s">
        <v>387</v>
      </c>
    </row>
    <row r="51" spans="1:6" ht="16.5" customHeight="1">
      <c r="A51" s="4"/>
      <c r="B51" s="5"/>
      <c r="C51" s="130" t="s">
        <v>596</v>
      </c>
      <c r="D51" s="26">
        <f>F51-E51</f>
        <v>8529461</v>
      </c>
      <c r="E51" s="26">
        <v>-3514</v>
      </c>
      <c r="F51" s="26">
        <v>8525947</v>
      </c>
    </row>
    <row r="52" spans="1:6" ht="16.5" customHeight="1">
      <c r="A52" s="7"/>
      <c r="B52" s="7"/>
      <c r="C52" s="8" t="s">
        <v>597</v>
      </c>
      <c r="D52" s="127">
        <f>F52-E52</f>
        <v>6857185</v>
      </c>
      <c r="E52" s="127">
        <v>35526</v>
      </c>
      <c r="F52" s="127">
        <v>6892711</v>
      </c>
    </row>
    <row r="53" spans="1:6" ht="16.5" customHeight="1">
      <c r="A53" s="4"/>
      <c r="B53" s="5"/>
      <c r="C53" s="130" t="s">
        <v>595</v>
      </c>
      <c r="D53" s="26">
        <f>F53-E53</f>
        <v>539251</v>
      </c>
      <c r="E53" s="26">
        <v>-123132</v>
      </c>
      <c r="F53" s="26">
        <v>416119</v>
      </c>
    </row>
    <row r="54" spans="1:6" ht="16.5" customHeight="1">
      <c r="A54" s="4"/>
      <c r="B54" s="5" t="s">
        <v>166</v>
      </c>
      <c r="C54" s="6" t="s">
        <v>167</v>
      </c>
      <c r="D54" s="26" t="s">
        <v>388</v>
      </c>
      <c r="E54" s="26" t="s">
        <v>389</v>
      </c>
      <c r="F54" s="26" t="s">
        <v>390</v>
      </c>
    </row>
    <row r="55" spans="1:6" ht="16.5" customHeight="1">
      <c r="A55" s="4"/>
      <c r="B55" s="5"/>
      <c r="C55" s="130" t="s">
        <v>596</v>
      </c>
      <c r="D55" s="26">
        <f>F55-E55</f>
        <v>21666315</v>
      </c>
      <c r="E55" s="26">
        <v>117438</v>
      </c>
      <c r="F55" s="26">
        <v>21783753</v>
      </c>
    </row>
    <row r="56" spans="1:6" ht="16.5" customHeight="1">
      <c r="A56" s="7"/>
      <c r="B56" s="7"/>
      <c r="C56" s="8" t="s">
        <v>597</v>
      </c>
      <c r="D56" s="127">
        <f>F56-E56</f>
        <v>17432693</v>
      </c>
      <c r="E56" s="127">
        <v>194662</v>
      </c>
      <c r="F56" s="127">
        <v>17627355</v>
      </c>
    </row>
    <row r="57" spans="1:6" ht="16.5" customHeight="1">
      <c r="A57" s="7"/>
      <c r="B57" s="7"/>
      <c r="C57" s="8" t="s">
        <v>598</v>
      </c>
      <c r="D57" s="127">
        <f>F57-E57</f>
        <v>470181</v>
      </c>
      <c r="E57" s="127">
        <v>-46571</v>
      </c>
      <c r="F57" s="127">
        <v>423610</v>
      </c>
    </row>
    <row r="58" spans="1:6" ht="27" customHeight="1">
      <c r="A58" s="4"/>
      <c r="B58" s="5" t="s">
        <v>183</v>
      </c>
      <c r="C58" s="6" t="s">
        <v>184</v>
      </c>
      <c r="D58" s="26" t="s">
        <v>404</v>
      </c>
      <c r="E58" s="26" t="s">
        <v>405</v>
      </c>
      <c r="F58" s="26" t="s">
        <v>406</v>
      </c>
    </row>
    <row r="59" spans="1:6" ht="16.5" customHeight="1">
      <c r="A59" s="4"/>
      <c r="B59" s="5"/>
      <c r="C59" s="130" t="s">
        <v>596</v>
      </c>
      <c r="D59" s="26">
        <f>F59-E59</f>
        <v>2788063</v>
      </c>
      <c r="E59" s="26">
        <v>55000</v>
      </c>
      <c r="F59" s="26">
        <v>2843063</v>
      </c>
    </row>
    <row r="60" spans="1:6" ht="16.5" customHeight="1">
      <c r="A60" s="7"/>
      <c r="B60" s="7"/>
      <c r="C60" s="8" t="s">
        <v>597</v>
      </c>
      <c r="D60" s="127">
        <f>F60-E60</f>
        <v>2447761</v>
      </c>
      <c r="E60" s="127">
        <v>55000</v>
      </c>
      <c r="F60" s="127">
        <v>2502761</v>
      </c>
    </row>
    <row r="61" spans="1:6" ht="16.5" customHeight="1">
      <c r="A61" s="4"/>
      <c r="B61" s="5" t="s">
        <v>407</v>
      </c>
      <c r="C61" s="6" t="s">
        <v>408</v>
      </c>
      <c r="D61" s="26" t="s">
        <v>409</v>
      </c>
      <c r="E61" s="26" t="s">
        <v>410</v>
      </c>
      <c r="F61" s="26" t="s">
        <v>411</v>
      </c>
    </row>
    <row r="62" spans="1:6" ht="16.5" customHeight="1">
      <c r="A62" s="4"/>
      <c r="B62" s="5"/>
      <c r="C62" s="130" t="s">
        <v>596</v>
      </c>
      <c r="D62" s="26">
        <f>F62-E62</f>
        <v>231729</v>
      </c>
      <c r="E62" s="26">
        <v>-17147</v>
      </c>
      <c r="F62" s="26">
        <v>214582</v>
      </c>
    </row>
    <row r="63" spans="1:6" ht="16.5" customHeight="1">
      <c r="A63" s="7"/>
      <c r="B63" s="7"/>
      <c r="C63" s="8" t="s">
        <v>597</v>
      </c>
      <c r="D63" s="127">
        <f>F63-E63</f>
        <v>49551</v>
      </c>
      <c r="E63" s="127">
        <v>-327</v>
      </c>
      <c r="F63" s="127">
        <v>49224</v>
      </c>
    </row>
    <row r="64" spans="1:6" ht="16.5" customHeight="1">
      <c r="A64" s="4"/>
      <c r="B64" s="5" t="s">
        <v>414</v>
      </c>
      <c r="C64" s="6" t="s">
        <v>201</v>
      </c>
      <c r="D64" s="26" t="s">
        <v>415</v>
      </c>
      <c r="E64" s="26" t="s">
        <v>416</v>
      </c>
      <c r="F64" s="26" t="s">
        <v>417</v>
      </c>
    </row>
    <row r="65" spans="1:6" ht="16.5" customHeight="1">
      <c r="A65" s="4"/>
      <c r="B65" s="5"/>
      <c r="C65" s="130" t="s">
        <v>596</v>
      </c>
      <c r="D65" s="26">
        <f>F65-E65</f>
        <v>2092323</v>
      </c>
      <c r="E65" s="26">
        <v>-68144</v>
      </c>
      <c r="F65" s="26">
        <v>2024179</v>
      </c>
    </row>
    <row r="66" spans="1:6" ht="16.5" customHeight="1">
      <c r="A66" s="7"/>
      <c r="B66" s="7"/>
      <c r="C66" s="8" t="s">
        <v>597</v>
      </c>
      <c r="D66" s="127">
        <f>F66-E66</f>
        <v>293700</v>
      </c>
      <c r="E66" s="127">
        <v>-25727</v>
      </c>
      <c r="F66" s="127">
        <v>267973</v>
      </c>
    </row>
    <row r="67" spans="1:6" ht="16.5" customHeight="1">
      <c r="A67" s="7"/>
      <c r="B67" s="7"/>
      <c r="C67" s="8" t="s">
        <v>598</v>
      </c>
      <c r="D67" s="127">
        <f>F67-E67</f>
        <v>813404</v>
      </c>
      <c r="E67" s="127">
        <v>-3785</v>
      </c>
      <c r="F67" s="127">
        <v>809619</v>
      </c>
    </row>
    <row r="68" spans="1:6" ht="16.5" customHeight="1">
      <c r="A68" s="2" t="s">
        <v>190</v>
      </c>
      <c r="B68" s="2"/>
      <c r="C68" s="3" t="s">
        <v>191</v>
      </c>
      <c r="D68" s="126" t="s">
        <v>418</v>
      </c>
      <c r="E68" s="126" t="s">
        <v>419</v>
      </c>
      <c r="F68" s="126" t="s">
        <v>420</v>
      </c>
    </row>
    <row r="69" spans="1:6" ht="16.5" customHeight="1">
      <c r="A69" s="4"/>
      <c r="B69" s="5" t="s">
        <v>421</v>
      </c>
      <c r="C69" s="6" t="s">
        <v>422</v>
      </c>
      <c r="D69" s="26" t="s">
        <v>423</v>
      </c>
      <c r="E69" s="26" t="s">
        <v>424</v>
      </c>
      <c r="F69" s="26" t="s">
        <v>31</v>
      </c>
    </row>
    <row r="70" spans="1:6" ht="16.5" customHeight="1">
      <c r="A70" s="4"/>
      <c r="B70" s="5"/>
      <c r="C70" s="130" t="s">
        <v>594</v>
      </c>
      <c r="D70" s="26">
        <f>F70-E70</f>
        <v>34200</v>
      </c>
      <c r="E70" s="26">
        <v>-34200</v>
      </c>
      <c r="F70" s="26">
        <v>0</v>
      </c>
    </row>
    <row r="71" spans="1:6" ht="16.5" customHeight="1">
      <c r="A71" s="4"/>
      <c r="B71" s="5" t="s">
        <v>200</v>
      </c>
      <c r="C71" s="6" t="s">
        <v>201</v>
      </c>
      <c r="D71" s="26" t="s">
        <v>246</v>
      </c>
      <c r="E71" s="26" t="s">
        <v>186</v>
      </c>
      <c r="F71" s="26" t="s">
        <v>425</v>
      </c>
    </row>
    <row r="72" spans="1:6" ht="16.5" customHeight="1">
      <c r="A72" s="4"/>
      <c r="B72" s="5"/>
      <c r="C72" s="130" t="s">
        <v>596</v>
      </c>
      <c r="D72" s="26">
        <f>F72-E72</f>
        <v>50000</v>
      </c>
      <c r="E72" s="26">
        <v>-3000</v>
      </c>
      <c r="F72" s="26">
        <v>47000</v>
      </c>
    </row>
    <row r="73" spans="1:6" ht="16.5" customHeight="1">
      <c r="A73" s="7"/>
      <c r="B73" s="7"/>
      <c r="C73" s="8" t="s">
        <v>598</v>
      </c>
      <c r="D73" s="127">
        <f>F73-E73</f>
        <v>50000</v>
      </c>
      <c r="E73" s="127">
        <v>-3000</v>
      </c>
      <c r="F73" s="127">
        <v>47000</v>
      </c>
    </row>
    <row r="74" spans="1:6" ht="16.5" customHeight="1">
      <c r="A74" s="2" t="s">
        <v>207</v>
      </c>
      <c r="B74" s="2"/>
      <c r="C74" s="3" t="s">
        <v>208</v>
      </c>
      <c r="D74" s="126" t="s">
        <v>426</v>
      </c>
      <c r="E74" s="126">
        <v>39965</v>
      </c>
      <c r="F74" s="126">
        <v>16197291</v>
      </c>
    </row>
    <row r="75" spans="1:6" ht="16.5" customHeight="1">
      <c r="A75" s="4"/>
      <c r="B75" s="5" t="s">
        <v>212</v>
      </c>
      <c r="C75" s="6" t="s">
        <v>213</v>
      </c>
      <c r="D75" s="26" t="s">
        <v>427</v>
      </c>
      <c r="E75" s="26">
        <v>-13765</v>
      </c>
      <c r="F75" s="26">
        <v>619111</v>
      </c>
    </row>
    <row r="76" spans="1:6" ht="16.5" customHeight="1">
      <c r="A76" s="4"/>
      <c r="B76" s="5"/>
      <c r="C76" s="130" t="s">
        <v>596</v>
      </c>
      <c r="D76" s="26">
        <f>F76-E76</f>
        <v>632876</v>
      </c>
      <c r="E76" s="26">
        <v>-13765</v>
      </c>
      <c r="F76" s="26">
        <v>619111</v>
      </c>
    </row>
    <row r="77" spans="1:6" ht="16.5" customHeight="1">
      <c r="A77" s="7"/>
      <c r="B77" s="7"/>
      <c r="C77" s="8" t="s">
        <v>597</v>
      </c>
      <c r="D77" s="127">
        <f>F77-E77</f>
        <v>88128</v>
      </c>
      <c r="E77" s="127">
        <v>210</v>
      </c>
      <c r="F77" s="127">
        <v>88338</v>
      </c>
    </row>
    <row r="78" spans="1:6" ht="16.5" customHeight="1">
      <c r="A78" s="7"/>
      <c r="B78" s="7"/>
      <c r="C78" s="8" t="s">
        <v>598</v>
      </c>
      <c r="D78" s="127">
        <f>F78-E78</f>
        <v>400239</v>
      </c>
      <c r="E78" s="127">
        <v>-8059</v>
      </c>
      <c r="F78" s="127">
        <v>392180</v>
      </c>
    </row>
    <row r="79" spans="1:6" ht="16.5" customHeight="1">
      <c r="A79" s="4"/>
      <c r="B79" s="5" t="s">
        <v>430</v>
      </c>
      <c r="C79" s="6" t="s">
        <v>431</v>
      </c>
      <c r="D79" s="26" t="s">
        <v>432</v>
      </c>
      <c r="E79" s="26" t="s">
        <v>325</v>
      </c>
      <c r="F79" s="26" t="s">
        <v>433</v>
      </c>
    </row>
    <row r="80" spans="1:6" ht="16.5" customHeight="1">
      <c r="A80" s="4"/>
      <c r="B80" s="5"/>
      <c r="C80" s="130" t="s">
        <v>595</v>
      </c>
      <c r="D80" s="26">
        <f>F80-E80</f>
        <v>768598</v>
      </c>
      <c r="E80" s="26">
        <v>-100000</v>
      </c>
      <c r="F80" s="26">
        <v>668598</v>
      </c>
    </row>
    <row r="81" spans="1:6" ht="16.5" customHeight="1">
      <c r="A81" s="4"/>
      <c r="B81" s="5" t="s">
        <v>219</v>
      </c>
      <c r="C81" s="6" t="s">
        <v>220</v>
      </c>
      <c r="D81" s="26">
        <v>2699368</v>
      </c>
      <c r="E81" s="26">
        <v>65800</v>
      </c>
      <c r="F81" s="26">
        <v>2765168</v>
      </c>
    </row>
    <row r="82" spans="1:6" ht="16.5" customHeight="1">
      <c r="A82" s="4"/>
      <c r="B82" s="5"/>
      <c r="C82" s="130" t="s">
        <v>596</v>
      </c>
      <c r="D82" s="26">
        <v>2699368</v>
      </c>
      <c r="E82" s="26">
        <v>65800</v>
      </c>
      <c r="F82" s="26">
        <v>2765168</v>
      </c>
    </row>
    <row r="83" spans="1:6" ht="16.5" customHeight="1">
      <c r="A83" s="7"/>
      <c r="B83" s="7"/>
      <c r="C83" s="8" t="s">
        <v>597</v>
      </c>
      <c r="D83" s="127">
        <f>F83-E83</f>
        <v>170693</v>
      </c>
      <c r="E83" s="127">
        <v>-8979</v>
      </c>
      <c r="F83" s="127">
        <v>161714</v>
      </c>
    </row>
    <row r="84" spans="1:6" ht="16.5" customHeight="1">
      <c r="A84" s="7"/>
      <c r="B84" s="7"/>
      <c r="C84" s="8" t="s">
        <v>598</v>
      </c>
      <c r="D84" s="127">
        <f>F84-E84</f>
        <v>113507</v>
      </c>
      <c r="E84" s="127">
        <v>-15191</v>
      </c>
      <c r="F84" s="127">
        <v>98316</v>
      </c>
    </row>
    <row r="85" spans="1:6" ht="16.5" customHeight="1">
      <c r="A85" s="4"/>
      <c r="B85" s="5" t="s">
        <v>434</v>
      </c>
      <c r="C85" s="6" t="s">
        <v>201</v>
      </c>
      <c r="D85" s="26" t="s">
        <v>435</v>
      </c>
      <c r="E85" s="26" t="s">
        <v>436</v>
      </c>
      <c r="F85" s="26" t="s">
        <v>437</v>
      </c>
    </row>
    <row r="86" spans="1:6" ht="16.5" customHeight="1">
      <c r="A86" s="4"/>
      <c r="B86" s="5"/>
      <c r="C86" s="130" t="s">
        <v>594</v>
      </c>
      <c r="D86" s="26">
        <f>F86-E86</f>
        <v>98360</v>
      </c>
      <c r="E86" s="26">
        <v>8000</v>
      </c>
      <c r="F86" s="26">
        <v>106360</v>
      </c>
    </row>
    <row r="87" spans="1:6" ht="16.5" customHeight="1">
      <c r="A87" s="2" t="s">
        <v>232</v>
      </c>
      <c r="B87" s="2"/>
      <c r="C87" s="3" t="s">
        <v>233</v>
      </c>
      <c r="D87" s="126" t="s">
        <v>438</v>
      </c>
      <c r="E87" s="126">
        <v>-27061</v>
      </c>
      <c r="F87" s="126">
        <f>D87+E87</f>
        <v>4248429</v>
      </c>
    </row>
    <row r="88" spans="1:6" ht="25.5" customHeight="1">
      <c r="A88" s="4"/>
      <c r="B88" s="5" t="s">
        <v>599</v>
      </c>
      <c r="C88" s="6" t="s">
        <v>616</v>
      </c>
      <c r="D88" s="26">
        <v>118827</v>
      </c>
      <c r="E88" s="26">
        <v>5181</v>
      </c>
      <c r="F88" s="26">
        <v>124008</v>
      </c>
    </row>
    <row r="89" spans="1:6" ht="16.5" customHeight="1">
      <c r="A89" s="4"/>
      <c r="B89" s="5"/>
      <c r="C89" s="130" t="s">
        <v>596</v>
      </c>
      <c r="D89" s="26">
        <v>118827</v>
      </c>
      <c r="E89" s="26">
        <v>5181</v>
      </c>
      <c r="F89" s="26">
        <v>124008</v>
      </c>
    </row>
    <row r="90" spans="1:6" ht="16.5" customHeight="1">
      <c r="A90" s="7"/>
      <c r="B90" s="7"/>
      <c r="C90" s="8" t="s">
        <v>598</v>
      </c>
      <c r="D90" s="127">
        <v>118827</v>
      </c>
      <c r="E90" s="127">
        <v>5181</v>
      </c>
      <c r="F90" s="127">
        <v>124008</v>
      </c>
    </row>
    <row r="91" spans="1:6" ht="16.5" customHeight="1">
      <c r="A91" s="4"/>
      <c r="B91" s="5" t="s">
        <v>237</v>
      </c>
      <c r="C91" s="6" t="s">
        <v>238</v>
      </c>
      <c r="D91" s="26" t="s">
        <v>440</v>
      </c>
      <c r="E91" s="26" t="s">
        <v>439</v>
      </c>
      <c r="F91" s="26" t="s">
        <v>441</v>
      </c>
    </row>
    <row r="92" spans="1:6" ht="16.5" customHeight="1">
      <c r="A92" s="4"/>
      <c r="B92" s="5"/>
      <c r="C92" s="130" t="s">
        <v>596</v>
      </c>
      <c r="D92" s="26">
        <f>F92-E92</f>
        <v>391253</v>
      </c>
      <c r="E92" s="26">
        <v>-32242</v>
      </c>
      <c r="F92" s="26">
        <v>359011</v>
      </c>
    </row>
    <row r="93" spans="1:6" ht="16.5" customHeight="1">
      <c r="A93" s="7"/>
      <c r="B93" s="7"/>
      <c r="C93" s="8" t="s">
        <v>597</v>
      </c>
      <c r="D93" s="127">
        <f>F93-E93</f>
        <v>292068</v>
      </c>
      <c r="E93" s="127">
        <v>-29242</v>
      </c>
      <c r="F93" s="127">
        <v>262826</v>
      </c>
    </row>
    <row r="94" spans="1:6" ht="16.5" customHeight="1">
      <c r="A94" s="2" t="s">
        <v>256</v>
      </c>
      <c r="B94" s="2"/>
      <c r="C94" s="3" t="s">
        <v>257</v>
      </c>
      <c r="D94" s="126" t="s">
        <v>442</v>
      </c>
      <c r="E94" s="126" t="s">
        <v>443</v>
      </c>
      <c r="F94" s="126" t="s">
        <v>444</v>
      </c>
    </row>
    <row r="95" spans="1:6" ht="16.5" customHeight="1">
      <c r="A95" s="4"/>
      <c r="B95" s="5" t="s">
        <v>261</v>
      </c>
      <c r="C95" s="6" t="s">
        <v>262</v>
      </c>
      <c r="D95" s="26" t="s">
        <v>445</v>
      </c>
      <c r="E95" s="26" t="s">
        <v>446</v>
      </c>
      <c r="F95" s="26" t="s">
        <v>447</v>
      </c>
    </row>
    <row r="96" spans="1:6" ht="16.5" customHeight="1">
      <c r="A96" s="4"/>
      <c r="B96" s="5"/>
      <c r="C96" s="130" t="s">
        <v>596</v>
      </c>
      <c r="D96" s="26">
        <v>4796814</v>
      </c>
      <c r="E96" s="26">
        <v>212941</v>
      </c>
      <c r="F96" s="26">
        <v>5009755</v>
      </c>
    </row>
    <row r="97" spans="1:6" ht="16.5" customHeight="1">
      <c r="A97" s="7"/>
      <c r="B97" s="7"/>
      <c r="C97" s="8" t="s">
        <v>598</v>
      </c>
      <c r="D97" s="127">
        <v>3401945</v>
      </c>
      <c r="E97" s="127">
        <v>212941</v>
      </c>
      <c r="F97" s="127">
        <v>3614886</v>
      </c>
    </row>
    <row r="98" spans="1:6" ht="26.25" customHeight="1">
      <c r="A98" s="4"/>
      <c r="B98" s="5" t="s">
        <v>448</v>
      </c>
      <c r="C98" s="6" t="s">
        <v>449</v>
      </c>
      <c r="D98" s="26" t="s">
        <v>450</v>
      </c>
      <c r="E98" s="26" t="s">
        <v>451</v>
      </c>
      <c r="F98" s="26" t="s">
        <v>452</v>
      </c>
    </row>
    <row r="99" spans="1:6" ht="16.5" customHeight="1">
      <c r="A99" s="4"/>
      <c r="B99" s="5"/>
      <c r="C99" s="130" t="s">
        <v>596</v>
      </c>
      <c r="D99" s="26">
        <f>F99-E99</f>
        <v>1460684</v>
      </c>
      <c r="E99" s="26">
        <v>22500</v>
      </c>
      <c r="F99" s="26">
        <v>1483184</v>
      </c>
    </row>
    <row r="100" spans="1:6" ht="16.5" customHeight="1">
      <c r="A100" s="7"/>
      <c r="B100" s="7"/>
      <c r="C100" s="8" t="s">
        <v>597</v>
      </c>
      <c r="D100" s="127">
        <f>F100-E100</f>
        <v>1265358</v>
      </c>
      <c r="E100" s="127">
        <v>20000</v>
      </c>
      <c r="F100" s="127">
        <v>1285358</v>
      </c>
    </row>
    <row r="101" spans="1:6" ht="16.5" customHeight="1">
      <c r="A101" s="4"/>
      <c r="B101" s="5" t="s">
        <v>271</v>
      </c>
      <c r="C101" s="6" t="s">
        <v>272</v>
      </c>
      <c r="D101" s="26" t="s">
        <v>453</v>
      </c>
      <c r="E101" s="26" t="s">
        <v>454</v>
      </c>
      <c r="F101" s="26" t="s">
        <v>455</v>
      </c>
    </row>
    <row r="102" spans="1:6" ht="16.5" customHeight="1">
      <c r="A102" s="4"/>
      <c r="B102" s="5"/>
      <c r="C102" s="130" t="s">
        <v>596</v>
      </c>
      <c r="D102" s="26">
        <f>F102-E102</f>
        <v>989993</v>
      </c>
      <c r="E102" s="26">
        <v>-47159</v>
      </c>
      <c r="F102" s="26">
        <v>942834</v>
      </c>
    </row>
    <row r="103" spans="1:6" ht="16.5" customHeight="1">
      <c r="A103" s="7"/>
      <c r="B103" s="7"/>
      <c r="C103" s="8" t="s">
        <v>597</v>
      </c>
      <c r="D103" s="127">
        <f>F103-E103</f>
        <v>729784</v>
      </c>
      <c r="E103" s="127">
        <v>2600</v>
      </c>
      <c r="F103" s="127">
        <v>732384</v>
      </c>
    </row>
    <row r="104" spans="1:6" ht="16.5" customHeight="1">
      <c r="A104" s="4"/>
      <c r="B104" s="5" t="s">
        <v>456</v>
      </c>
      <c r="C104" s="6" t="s">
        <v>457</v>
      </c>
      <c r="D104" s="26" t="s">
        <v>458</v>
      </c>
      <c r="E104" s="26" t="s">
        <v>459</v>
      </c>
      <c r="F104" s="26" t="s">
        <v>460</v>
      </c>
    </row>
    <row r="105" spans="1:6" ht="16.5" customHeight="1">
      <c r="A105" s="4"/>
      <c r="B105" s="5"/>
      <c r="C105" s="130" t="s">
        <v>596</v>
      </c>
      <c r="D105" s="26">
        <f>F105-E105</f>
        <v>174865</v>
      </c>
      <c r="E105" s="26">
        <v>-1193</v>
      </c>
      <c r="F105" s="26">
        <v>173672</v>
      </c>
    </row>
    <row r="106" spans="1:6" ht="16.5" customHeight="1">
      <c r="A106" s="7"/>
      <c r="B106" s="7"/>
      <c r="C106" s="8" t="s">
        <v>598</v>
      </c>
      <c r="D106" s="127">
        <f>F106-E106</f>
        <v>174865</v>
      </c>
      <c r="E106" s="127">
        <v>-1193</v>
      </c>
      <c r="F106" s="127">
        <v>173672</v>
      </c>
    </row>
    <row r="107" spans="1:6" ht="16.5" customHeight="1">
      <c r="A107" s="4"/>
      <c r="B107" s="5" t="s">
        <v>461</v>
      </c>
      <c r="C107" s="6" t="s">
        <v>462</v>
      </c>
      <c r="D107" s="26" t="s">
        <v>463</v>
      </c>
      <c r="E107" s="26" t="s">
        <v>464</v>
      </c>
      <c r="F107" s="26" t="s">
        <v>465</v>
      </c>
    </row>
    <row r="108" spans="1:6" ht="16.5" customHeight="1">
      <c r="A108" s="4"/>
      <c r="B108" s="5"/>
      <c r="C108" s="130" t="s">
        <v>594</v>
      </c>
      <c r="D108" s="26">
        <f>F108-E108</f>
        <v>13620</v>
      </c>
      <c r="E108" s="26">
        <v>-88</v>
      </c>
      <c r="F108" s="26">
        <v>13532</v>
      </c>
    </row>
    <row r="109" spans="1:6" ht="16.5" customHeight="1">
      <c r="A109" s="4"/>
      <c r="B109" s="5" t="s">
        <v>466</v>
      </c>
      <c r="C109" s="6" t="s">
        <v>467</v>
      </c>
      <c r="D109" s="26" t="s">
        <v>468</v>
      </c>
      <c r="E109" s="26" t="s">
        <v>469</v>
      </c>
      <c r="F109" s="26" t="s">
        <v>470</v>
      </c>
    </row>
    <row r="110" spans="1:6" ht="16.5" customHeight="1">
      <c r="A110" s="4"/>
      <c r="B110" s="5"/>
      <c r="C110" s="130" t="s">
        <v>596</v>
      </c>
      <c r="D110" s="26">
        <f>F110-E110</f>
        <v>2484737</v>
      </c>
      <c r="E110" s="26">
        <v>49137</v>
      </c>
      <c r="F110" s="26">
        <v>2533874</v>
      </c>
    </row>
    <row r="111" spans="1:6" ht="16.5" customHeight="1">
      <c r="A111" s="7"/>
      <c r="B111" s="7"/>
      <c r="C111" s="8" t="s">
        <v>598</v>
      </c>
      <c r="D111" s="127">
        <f>F111-E111</f>
        <v>2484737</v>
      </c>
      <c r="E111" s="127">
        <v>49137</v>
      </c>
      <c r="F111" s="127">
        <v>2533874</v>
      </c>
    </row>
    <row r="112" spans="1:6" ht="16.5" customHeight="1">
      <c r="A112" s="4"/>
      <c r="B112" s="5" t="s">
        <v>471</v>
      </c>
      <c r="C112" s="6" t="s">
        <v>201</v>
      </c>
      <c r="D112" s="26" t="s">
        <v>472</v>
      </c>
      <c r="E112" s="26" t="s">
        <v>473</v>
      </c>
      <c r="F112" s="26" t="s">
        <v>474</v>
      </c>
    </row>
    <row r="113" spans="1:6" ht="16.5" customHeight="1">
      <c r="A113" s="4"/>
      <c r="B113" s="5"/>
      <c r="C113" s="130" t="s">
        <v>596</v>
      </c>
      <c r="D113" s="26">
        <f>F113-E113</f>
        <v>256368</v>
      </c>
      <c r="E113" s="26">
        <v>-21402</v>
      </c>
      <c r="F113" s="26">
        <v>234966</v>
      </c>
    </row>
    <row r="114" spans="1:6" ht="16.5" customHeight="1">
      <c r="A114" s="7"/>
      <c r="B114" s="7"/>
      <c r="C114" s="8" t="s">
        <v>598</v>
      </c>
      <c r="D114" s="127">
        <f>F114-E114</f>
        <v>222902</v>
      </c>
      <c r="E114" s="127">
        <v>-21402</v>
      </c>
      <c r="F114" s="127">
        <v>201500</v>
      </c>
    </row>
    <row r="115" spans="1:6" ht="16.5" customHeight="1">
      <c r="A115" s="2" t="s">
        <v>280</v>
      </c>
      <c r="B115" s="2"/>
      <c r="C115" s="3" t="s">
        <v>281</v>
      </c>
      <c r="D115" s="126" t="s">
        <v>475</v>
      </c>
      <c r="E115" s="126" t="s">
        <v>476</v>
      </c>
      <c r="F115" s="126" t="s">
        <v>477</v>
      </c>
    </row>
    <row r="116" spans="1:6" ht="16.5" customHeight="1">
      <c r="A116" s="4"/>
      <c r="B116" s="5" t="s">
        <v>478</v>
      </c>
      <c r="C116" s="6" t="s">
        <v>479</v>
      </c>
      <c r="D116" s="26" t="s">
        <v>480</v>
      </c>
      <c r="E116" s="26" t="s">
        <v>481</v>
      </c>
      <c r="F116" s="26" t="s">
        <v>482</v>
      </c>
    </row>
    <row r="117" spans="1:6" ht="16.5" customHeight="1">
      <c r="A117" s="4"/>
      <c r="B117" s="5"/>
      <c r="C117" s="130" t="s">
        <v>596</v>
      </c>
      <c r="D117" s="26">
        <f>F117-E117</f>
        <v>45100</v>
      </c>
      <c r="E117" s="26">
        <v>-71</v>
      </c>
      <c r="F117" s="26">
        <v>45029</v>
      </c>
    </row>
    <row r="118" spans="1:6" ht="16.5" customHeight="1">
      <c r="A118" s="7"/>
      <c r="B118" s="7"/>
      <c r="C118" s="8" t="s">
        <v>597</v>
      </c>
      <c r="D118" s="127">
        <f>F118-E118</f>
        <v>2857</v>
      </c>
      <c r="E118" s="127">
        <v>-71</v>
      </c>
      <c r="F118" s="127">
        <v>2786</v>
      </c>
    </row>
    <row r="119" spans="1:6" ht="16.5" customHeight="1">
      <c r="A119" s="4"/>
      <c r="B119" s="5" t="s">
        <v>285</v>
      </c>
      <c r="C119" s="6" t="s">
        <v>286</v>
      </c>
      <c r="D119" s="26" t="s">
        <v>483</v>
      </c>
      <c r="E119" s="26" t="s">
        <v>484</v>
      </c>
      <c r="F119" s="26" t="s">
        <v>485</v>
      </c>
    </row>
    <row r="120" spans="1:6" ht="16.5" customHeight="1">
      <c r="A120" s="4"/>
      <c r="B120" s="5"/>
      <c r="C120" s="130" t="s">
        <v>596</v>
      </c>
      <c r="D120" s="26">
        <f>F120-E120</f>
        <v>110000</v>
      </c>
      <c r="E120" s="26">
        <v>-5134</v>
      </c>
      <c r="F120" s="26">
        <v>104866</v>
      </c>
    </row>
    <row r="121" spans="1:6" ht="16.5" customHeight="1">
      <c r="A121" s="7"/>
      <c r="B121" s="7"/>
      <c r="C121" s="8" t="s">
        <v>598</v>
      </c>
      <c r="D121" s="127">
        <f>F121-E121</f>
        <v>103700</v>
      </c>
      <c r="E121" s="127">
        <v>-5134</v>
      </c>
      <c r="F121" s="127">
        <v>98566</v>
      </c>
    </row>
    <row r="122" spans="1:6" ht="16.5" customHeight="1">
      <c r="A122" s="4"/>
      <c r="B122" s="5" t="s">
        <v>288</v>
      </c>
      <c r="C122" s="6" t="s">
        <v>201</v>
      </c>
      <c r="D122" s="26" t="s">
        <v>486</v>
      </c>
      <c r="E122" s="26" t="s">
        <v>487</v>
      </c>
      <c r="F122" s="26" t="s">
        <v>488</v>
      </c>
    </row>
    <row r="123" spans="1:6" ht="16.5" customHeight="1">
      <c r="A123" s="4"/>
      <c r="B123" s="5"/>
      <c r="C123" s="130" t="s">
        <v>596</v>
      </c>
      <c r="D123" s="26">
        <f>F123-E123</f>
        <v>212500</v>
      </c>
      <c r="E123" s="26">
        <v>-60415</v>
      </c>
      <c r="F123" s="26">
        <v>152085</v>
      </c>
    </row>
    <row r="124" spans="1:6" ht="16.5" customHeight="1">
      <c r="A124" s="7"/>
      <c r="B124" s="7"/>
      <c r="C124" s="8" t="s">
        <v>597</v>
      </c>
      <c r="D124" s="127">
        <f>F124-E124</f>
        <v>3215</v>
      </c>
      <c r="E124" s="127">
        <v>-1715</v>
      </c>
      <c r="F124" s="127">
        <v>1500</v>
      </c>
    </row>
    <row r="125" spans="1:6" ht="16.5" customHeight="1">
      <c r="A125" s="2" t="s">
        <v>489</v>
      </c>
      <c r="B125" s="2"/>
      <c r="C125" s="3" t="s">
        <v>490</v>
      </c>
      <c r="D125" s="126" t="s">
        <v>491</v>
      </c>
      <c r="E125" s="126" t="s">
        <v>31</v>
      </c>
      <c r="F125" s="126" t="s">
        <v>491</v>
      </c>
    </row>
    <row r="126" spans="1:6" ht="16.5" customHeight="1">
      <c r="A126" s="4"/>
      <c r="B126" s="5" t="s">
        <v>492</v>
      </c>
      <c r="C126" s="6" t="s">
        <v>493</v>
      </c>
      <c r="D126" s="26" t="s">
        <v>491</v>
      </c>
      <c r="E126" s="26" t="s">
        <v>31</v>
      </c>
      <c r="F126" s="26" t="s">
        <v>491</v>
      </c>
    </row>
    <row r="127" spans="1:6" ht="16.5" customHeight="1">
      <c r="A127" s="4"/>
      <c r="B127" s="5"/>
      <c r="C127" s="130" t="s">
        <v>596</v>
      </c>
      <c r="D127" s="26">
        <f>F127-E127</f>
        <v>30000</v>
      </c>
      <c r="E127" s="26">
        <v>-30000</v>
      </c>
      <c r="F127" s="26">
        <v>0</v>
      </c>
    </row>
    <row r="128" spans="1:6" ht="16.5" customHeight="1">
      <c r="A128" s="7"/>
      <c r="B128" s="7"/>
      <c r="C128" s="8" t="s">
        <v>597</v>
      </c>
      <c r="D128" s="127">
        <f>F128-E128</f>
        <v>30000</v>
      </c>
      <c r="E128" s="127">
        <v>-30000</v>
      </c>
      <c r="F128" s="127">
        <v>0</v>
      </c>
    </row>
    <row r="129" spans="1:6" ht="16.5" customHeight="1">
      <c r="A129" s="4"/>
      <c r="B129" s="5"/>
      <c r="C129" s="130" t="s">
        <v>595</v>
      </c>
      <c r="D129" s="26">
        <f>F129-E129</f>
        <v>1829827</v>
      </c>
      <c r="E129" s="26">
        <v>30000</v>
      </c>
      <c r="F129" s="26">
        <v>1859827</v>
      </c>
    </row>
    <row r="130" spans="1:6" ht="5.25" customHeight="1">
      <c r="A130" s="164"/>
      <c r="B130" s="164"/>
      <c r="C130" s="165"/>
      <c r="D130" s="165"/>
      <c r="E130" s="165"/>
      <c r="F130" s="165"/>
    </row>
    <row r="131" spans="1:6" ht="16.5" customHeight="1">
      <c r="A131" s="168" t="s">
        <v>289</v>
      </c>
      <c r="B131" s="169"/>
      <c r="C131" s="170"/>
      <c r="D131" s="129" t="s">
        <v>494</v>
      </c>
      <c r="E131" s="129">
        <v>-1362988</v>
      </c>
      <c r="F131" s="129">
        <v>119853383</v>
      </c>
    </row>
  </sheetData>
  <sheetProtection/>
  <mergeCells count="6">
    <mergeCell ref="A131:C131"/>
    <mergeCell ref="A6:E6"/>
    <mergeCell ref="A8:D8"/>
    <mergeCell ref="E8:F8"/>
    <mergeCell ref="A130:B130"/>
    <mergeCell ref="C130:F130"/>
  </mergeCells>
  <printOptions/>
  <pageMargins left="0.41" right="0.18" top="0.31" bottom="0.23" header="0.2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9">
      <selection activeCell="B7" sqref="B7"/>
    </sheetView>
  </sheetViews>
  <sheetFormatPr defaultColWidth="9.33203125" defaultRowHeight="12.75"/>
  <cols>
    <col min="1" max="1" width="6.16015625" style="9" customWidth="1"/>
    <col min="2" max="2" width="70.83203125" style="9" customWidth="1"/>
    <col min="3" max="3" width="9.83203125" style="9" customWidth="1"/>
    <col min="4" max="4" width="10.5" style="9" customWidth="1"/>
    <col min="5" max="5" width="14.33203125" style="9" customWidth="1"/>
    <col min="6" max="16384" width="9.33203125" style="9" customWidth="1"/>
  </cols>
  <sheetData>
    <row r="1" spans="1:5" s="10" customFormat="1" ht="18.75" customHeight="1">
      <c r="A1" s="158" t="s">
        <v>625</v>
      </c>
      <c r="B1" s="9"/>
      <c r="C1" s="9"/>
      <c r="D1" s="9"/>
      <c r="E1" s="9"/>
    </row>
    <row r="2" spans="1:5" s="10" customFormat="1" ht="7.5" customHeight="1">
      <c r="A2" s="9"/>
      <c r="B2" s="9"/>
      <c r="C2" s="9"/>
      <c r="D2" s="9"/>
      <c r="E2" s="9"/>
    </row>
    <row r="3" spans="1:3" s="10" customFormat="1" ht="12.75">
      <c r="A3" s="11"/>
      <c r="C3" s="13" t="s">
        <v>624</v>
      </c>
    </row>
    <row r="4" spans="1:3" s="10" customFormat="1" ht="12.75">
      <c r="A4" s="15"/>
      <c r="C4" s="16" t="s">
        <v>619</v>
      </c>
    </row>
    <row r="5" spans="1:3" s="10" customFormat="1" ht="12.75">
      <c r="A5" s="15"/>
      <c r="C5" s="16" t="s">
        <v>291</v>
      </c>
    </row>
    <row r="6" spans="1:3" s="10" customFormat="1" ht="12.75">
      <c r="A6" s="15"/>
      <c r="C6" s="16" t="s">
        <v>292</v>
      </c>
    </row>
    <row r="9" spans="1:5" ht="48.75" customHeight="1">
      <c r="A9" s="172" t="s">
        <v>496</v>
      </c>
      <c r="B9" s="172"/>
      <c r="C9" s="172"/>
      <c r="D9" s="172"/>
      <c r="E9" s="172"/>
    </row>
    <row r="10" spans="1:5" ht="12.75">
      <c r="A10" s="24"/>
      <c r="B10" s="25"/>
      <c r="C10" s="25"/>
      <c r="D10" s="25"/>
      <c r="E10" s="25"/>
    </row>
    <row r="11" spans="1:6" ht="31.5" customHeight="1">
      <c r="A11" s="27" t="s">
        <v>497</v>
      </c>
      <c r="B11" s="27" t="s">
        <v>498</v>
      </c>
      <c r="C11" s="27" t="s">
        <v>0</v>
      </c>
      <c r="D11" s="27" t="s">
        <v>1</v>
      </c>
      <c r="E11" s="28" t="s">
        <v>499</v>
      </c>
      <c r="F11" s="29"/>
    </row>
    <row r="12" spans="1:5" ht="24.75" customHeight="1">
      <c r="A12" s="30"/>
      <c r="B12" s="31" t="s">
        <v>500</v>
      </c>
      <c r="C12" s="32"/>
      <c r="D12" s="32"/>
      <c r="E12" s="33"/>
    </row>
    <row r="13" spans="1:6" ht="12.75">
      <c r="A13" s="34" t="s">
        <v>501</v>
      </c>
      <c r="B13" s="35" t="s">
        <v>502</v>
      </c>
      <c r="C13" s="36"/>
      <c r="D13" s="36"/>
      <c r="E13" s="37">
        <f>SUM(E14:E28)</f>
        <v>2508085</v>
      </c>
      <c r="F13" s="29"/>
    </row>
    <row r="14" spans="1:6" ht="12.75">
      <c r="A14" s="132"/>
      <c r="B14" s="39" t="s">
        <v>503</v>
      </c>
      <c r="C14" s="38">
        <v>600</v>
      </c>
      <c r="D14" s="38">
        <v>60014</v>
      </c>
      <c r="E14" s="40">
        <v>342059</v>
      </c>
      <c r="F14" s="29"/>
    </row>
    <row r="15" spans="1:6" ht="25.5">
      <c r="A15" s="133"/>
      <c r="B15" s="39" t="s">
        <v>504</v>
      </c>
      <c r="C15" s="38">
        <v>600</v>
      </c>
      <c r="D15" s="38">
        <v>60014</v>
      </c>
      <c r="E15" s="40">
        <v>55000</v>
      </c>
      <c r="F15" s="29"/>
    </row>
    <row r="16" spans="1:6" ht="13.5" customHeight="1">
      <c r="A16" s="133"/>
      <c r="B16" s="39" t="s">
        <v>505</v>
      </c>
      <c r="C16" s="38">
        <v>600</v>
      </c>
      <c r="D16" s="38">
        <v>60014</v>
      </c>
      <c r="E16" s="40">
        <v>0</v>
      </c>
      <c r="F16" s="29"/>
    </row>
    <row r="17" spans="1:6" ht="12.75" hidden="1">
      <c r="A17" s="38"/>
      <c r="B17" s="39" t="s">
        <v>506</v>
      </c>
      <c r="C17" s="38">
        <v>754</v>
      </c>
      <c r="D17" s="38">
        <v>75414</v>
      </c>
      <c r="E17" s="40">
        <v>129660</v>
      </c>
      <c r="F17" s="29"/>
    </row>
    <row r="18" spans="1:6" ht="25.5">
      <c r="A18" s="132"/>
      <c r="B18" s="39" t="s">
        <v>507</v>
      </c>
      <c r="C18" s="38">
        <v>852</v>
      </c>
      <c r="D18" s="38">
        <v>85201</v>
      </c>
      <c r="E18" s="40">
        <v>400239</v>
      </c>
      <c r="F18" s="29"/>
    </row>
    <row r="19" spans="1:6" ht="17.25" customHeight="1">
      <c r="A19" s="42"/>
      <c r="B19" s="39" t="s">
        <v>508</v>
      </c>
      <c r="C19" s="38">
        <v>852</v>
      </c>
      <c r="D19" s="38">
        <v>85204</v>
      </c>
      <c r="E19" s="40">
        <v>113507</v>
      </c>
      <c r="F19" s="29"/>
    </row>
    <row r="20" spans="1:6" ht="27" customHeight="1">
      <c r="A20" s="138"/>
      <c r="B20" s="39" t="s">
        <v>509</v>
      </c>
      <c r="C20" s="38">
        <v>853</v>
      </c>
      <c r="D20" s="38">
        <v>85311</v>
      </c>
      <c r="E20" s="40">
        <v>118827</v>
      </c>
      <c r="F20" s="29"/>
    </row>
    <row r="21" spans="1:6" ht="12.75" hidden="1">
      <c r="A21" s="41"/>
      <c r="B21" s="39" t="s">
        <v>510</v>
      </c>
      <c r="C21" s="38">
        <v>854</v>
      </c>
      <c r="D21" s="38">
        <v>85495</v>
      </c>
      <c r="E21" s="40">
        <v>15000</v>
      </c>
      <c r="F21" s="29"/>
    </row>
    <row r="22" spans="1:6" ht="12.75" hidden="1">
      <c r="A22" s="41"/>
      <c r="B22" s="39" t="s">
        <v>511</v>
      </c>
      <c r="C22" s="38">
        <v>921</v>
      </c>
      <c r="D22" s="38">
        <v>92116</v>
      </c>
      <c r="E22" s="40">
        <v>100000</v>
      </c>
      <c r="F22" s="29"/>
    </row>
    <row r="23" spans="1:6" ht="12.75">
      <c r="A23" s="42"/>
      <c r="B23" s="39" t="s">
        <v>512</v>
      </c>
      <c r="C23" s="38">
        <v>801</v>
      </c>
      <c r="D23" s="38">
        <v>80195</v>
      </c>
      <c r="E23" s="40">
        <v>799077</v>
      </c>
      <c r="F23" s="29"/>
    </row>
    <row r="24" spans="1:6" ht="25.5" hidden="1">
      <c r="A24" s="41"/>
      <c r="B24" s="39" t="s">
        <v>513</v>
      </c>
      <c r="C24" s="38">
        <v>754</v>
      </c>
      <c r="D24" s="38">
        <v>75495</v>
      </c>
      <c r="E24" s="40">
        <v>30000</v>
      </c>
      <c r="F24" s="29"/>
    </row>
    <row r="25" spans="1:6" ht="12.75" hidden="1">
      <c r="A25" s="41"/>
      <c r="B25" s="39" t="s">
        <v>514</v>
      </c>
      <c r="C25" s="38">
        <v>801</v>
      </c>
      <c r="D25" s="38">
        <v>80195</v>
      </c>
      <c r="E25" s="40">
        <v>1245</v>
      </c>
      <c r="F25" s="29"/>
    </row>
    <row r="26" spans="1:6" ht="25.5" hidden="1">
      <c r="A26" s="41"/>
      <c r="B26" s="39" t="s">
        <v>515</v>
      </c>
      <c r="C26" s="38">
        <v>750</v>
      </c>
      <c r="D26" s="38">
        <v>75075</v>
      </c>
      <c r="E26" s="40">
        <v>15000</v>
      </c>
      <c r="F26" s="29"/>
    </row>
    <row r="27" spans="1:6" ht="12.75" hidden="1">
      <c r="A27" s="41"/>
      <c r="B27" s="39" t="s">
        <v>516</v>
      </c>
      <c r="C27" s="38">
        <v>801</v>
      </c>
      <c r="D27" s="38">
        <v>80120</v>
      </c>
      <c r="E27" s="40">
        <v>378471</v>
      </c>
      <c r="F27" s="29"/>
    </row>
    <row r="28" spans="1:6" ht="25.5" hidden="1">
      <c r="A28" s="41"/>
      <c r="B28" s="39" t="s">
        <v>517</v>
      </c>
      <c r="C28" s="38">
        <v>852</v>
      </c>
      <c r="D28" s="38">
        <v>85295</v>
      </c>
      <c r="E28" s="40">
        <v>10000</v>
      </c>
      <c r="F28" s="29"/>
    </row>
    <row r="29" spans="1:6" ht="38.25">
      <c r="A29" s="43" t="s">
        <v>518</v>
      </c>
      <c r="B29" s="35" t="s">
        <v>519</v>
      </c>
      <c r="C29" s="43"/>
      <c r="D29" s="43"/>
      <c r="E29" s="44">
        <f>SUM(E30:E35)</f>
        <v>6542229</v>
      </c>
      <c r="F29" s="29"/>
    </row>
    <row r="30" spans="1:6" ht="40.5" customHeight="1">
      <c r="A30" s="45"/>
      <c r="B30" s="39" t="s">
        <v>520</v>
      </c>
      <c r="C30" s="38">
        <v>854</v>
      </c>
      <c r="D30" s="38">
        <v>85419</v>
      </c>
      <c r="E30" s="40">
        <v>2484737</v>
      </c>
      <c r="F30" s="29"/>
    </row>
    <row r="31" spans="1:6" ht="25.5">
      <c r="A31" s="45"/>
      <c r="B31" s="39" t="s">
        <v>521</v>
      </c>
      <c r="C31" s="38">
        <v>801</v>
      </c>
      <c r="D31" s="38">
        <v>80130</v>
      </c>
      <c r="E31" s="40">
        <v>99576</v>
      </c>
      <c r="F31" s="46"/>
    </row>
    <row r="32" spans="1:6" ht="12.75">
      <c r="A32" s="45"/>
      <c r="B32" s="39" t="s">
        <v>522</v>
      </c>
      <c r="C32" s="38">
        <v>854</v>
      </c>
      <c r="D32" s="38">
        <v>85403</v>
      </c>
      <c r="E32" s="40">
        <v>3401945</v>
      </c>
      <c r="F32" s="29"/>
    </row>
    <row r="33" spans="1:6" ht="12.75">
      <c r="A33" s="45"/>
      <c r="B33" s="47" t="s">
        <v>523</v>
      </c>
      <c r="C33" s="38">
        <v>801</v>
      </c>
      <c r="D33" s="38">
        <v>80130</v>
      </c>
      <c r="E33" s="40">
        <v>370605</v>
      </c>
      <c r="F33" s="46"/>
    </row>
    <row r="34" spans="1:6" ht="12.75">
      <c r="A34" s="45"/>
      <c r="B34" s="48" t="s">
        <v>524</v>
      </c>
      <c r="C34" s="38">
        <v>854</v>
      </c>
      <c r="D34" s="38">
        <v>85410</v>
      </c>
      <c r="E34" s="40">
        <v>174865</v>
      </c>
      <c r="F34" s="29"/>
    </row>
    <row r="35" spans="1:6" ht="12.75" hidden="1">
      <c r="A35" s="38"/>
      <c r="B35" s="39" t="s">
        <v>522</v>
      </c>
      <c r="C35" s="38">
        <v>801</v>
      </c>
      <c r="D35" s="38">
        <v>80195</v>
      </c>
      <c r="E35" s="40">
        <v>10501</v>
      </c>
      <c r="F35" s="29"/>
    </row>
    <row r="36" spans="1:6" ht="25.5">
      <c r="A36" s="43" t="s">
        <v>525</v>
      </c>
      <c r="B36" s="35" t="s">
        <v>526</v>
      </c>
      <c r="C36" s="43"/>
      <c r="D36" s="43"/>
      <c r="E36" s="44">
        <f>SUM(E37:E42)</f>
        <v>480602</v>
      </c>
      <c r="F36" s="29"/>
    </row>
    <row r="37" spans="1:6" ht="12.75">
      <c r="A37" s="45"/>
      <c r="B37" s="39" t="s">
        <v>191</v>
      </c>
      <c r="C37" s="38">
        <v>851</v>
      </c>
      <c r="D37" s="38">
        <v>85195</v>
      </c>
      <c r="E37" s="40">
        <v>50000</v>
      </c>
      <c r="F37" s="29"/>
    </row>
    <row r="38" spans="1:6" ht="12.75" hidden="1">
      <c r="A38" s="38"/>
      <c r="B38" s="39" t="s">
        <v>208</v>
      </c>
      <c r="C38" s="38">
        <v>852</v>
      </c>
      <c r="D38" s="38">
        <v>85295</v>
      </c>
      <c r="E38" s="40">
        <v>30000</v>
      </c>
      <c r="F38" s="29"/>
    </row>
    <row r="39" spans="1:6" ht="12.75" hidden="1">
      <c r="A39" s="38"/>
      <c r="B39" s="39" t="s">
        <v>527</v>
      </c>
      <c r="C39" s="38">
        <v>853</v>
      </c>
      <c r="D39" s="38">
        <v>85395</v>
      </c>
      <c r="E39" s="40">
        <v>9000</v>
      </c>
      <c r="F39" s="29"/>
    </row>
    <row r="40" spans="1:6" ht="12.75">
      <c r="A40" s="45"/>
      <c r="B40" s="39" t="s">
        <v>257</v>
      </c>
      <c r="C40" s="38">
        <v>854</v>
      </c>
      <c r="D40" s="38">
        <v>85495</v>
      </c>
      <c r="E40" s="40">
        <v>207902</v>
      </c>
      <c r="F40" s="29"/>
    </row>
    <row r="41" spans="1:6" ht="12.75">
      <c r="A41" s="45"/>
      <c r="B41" s="39" t="s">
        <v>528</v>
      </c>
      <c r="C41" s="38">
        <v>921</v>
      </c>
      <c r="D41" s="38">
        <v>92120</v>
      </c>
      <c r="E41" s="40">
        <v>103700</v>
      </c>
      <c r="F41" s="29"/>
    </row>
    <row r="42" spans="1:6" ht="12.75" hidden="1">
      <c r="A42" s="38"/>
      <c r="B42" s="39" t="s">
        <v>529</v>
      </c>
      <c r="C42" s="38">
        <v>921</v>
      </c>
      <c r="D42" s="38">
        <v>92195</v>
      </c>
      <c r="E42" s="40">
        <v>80000</v>
      </c>
      <c r="F42" s="29"/>
    </row>
    <row r="43" spans="1:6" ht="38.25" hidden="1">
      <c r="A43" s="43" t="s">
        <v>530</v>
      </c>
      <c r="B43" s="35" t="s">
        <v>531</v>
      </c>
      <c r="C43" s="43"/>
      <c r="D43" s="43"/>
      <c r="E43" s="44">
        <f>SUM(E44:E47)</f>
        <v>1838853</v>
      </c>
      <c r="F43" s="29"/>
    </row>
    <row r="44" spans="1:6" ht="38.25" hidden="1">
      <c r="A44" s="38"/>
      <c r="B44" s="49" t="s">
        <v>532</v>
      </c>
      <c r="C44" s="38">
        <v>851</v>
      </c>
      <c r="D44" s="38">
        <v>85111</v>
      </c>
      <c r="E44" s="40">
        <v>141096</v>
      </c>
      <c r="F44" s="29"/>
    </row>
    <row r="45" spans="1:6" ht="12.75" hidden="1">
      <c r="A45" s="38"/>
      <c r="B45" s="50" t="s">
        <v>533</v>
      </c>
      <c r="C45" s="38">
        <v>851</v>
      </c>
      <c r="D45" s="38">
        <v>85111</v>
      </c>
      <c r="E45" s="40">
        <v>1060000</v>
      </c>
      <c r="F45" s="29"/>
    </row>
    <row r="46" spans="1:6" ht="63.75" hidden="1">
      <c r="A46" s="38"/>
      <c r="B46" s="51" t="s">
        <v>534</v>
      </c>
      <c r="C46" s="38">
        <v>851</v>
      </c>
      <c r="D46" s="38">
        <v>85111</v>
      </c>
      <c r="E46" s="40">
        <v>590582</v>
      </c>
      <c r="F46" s="29"/>
    </row>
    <row r="47" spans="1:6" ht="12.75" hidden="1">
      <c r="A47" s="38"/>
      <c r="B47" s="51" t="s">
        <v>535</v>
      </c>
      <c r="C47" s="38">
        <v>921</v>
      </c>
      <c r="D47" s="38">
        <v>92120</v>
      </c>
      <c r="E47" s="40">
        <v>47175</v>
      </c>
      <c r="F47" s="29"/>
    </row>
    <row r="48" spans="1:6" ht="12.75">
      <c r="A48" s="43"/>
      <c r="B48" s="35" t="s">
        <v>536</v>
      </c>
      <c r="C48" s="43"/>
      <c r="D48" s="43"/>
      <c r="E48" s="44">
        <f>E13+E29+E36+E43</f>
        <v>11369769</v>
      </c>
      <c r="F48" s="29"/>
    </row>
    <row r="49" spans="1:5" ht="21" customHeight="1">
      <c r="A49" s="30"/>
      <c r="B49" s="31" t="s">
        <v>537</v>
      </c>
      <c r="C49" s="32"/>
      <c r="D49" s="32"/>
      <c r="E49" s="33"/>
    </row>
    <row r="50" spans="1:6" ht="31.5" customHeight="1">
      <c r="A50" s="27" t="s">
        <v>497</v>
      </c>
      <c r="B50" s="27" t="s">
        <v>498</v>
      </c>
      <c r="C50" s="27" t="s">
        <v>0</v>
      </c>
      <c r="D50" s="27" t="s">
        <v>1</v>
      </c>
      <c r="E50" s="28" t="s">
        <v>499</v>
      </c>
      <c r="F50" s="29"/>
    </row>
    <row r="51" spans="1:6" ht="12.75">
      <c r="A51" s="34" t="s">
        <v>501</v>
      </c>
      <c r="B51" s="35" t="s">
        <v>502</v>
      </c>
      <c r="C51" s="36"/>
      <c r="D51" s="36"/>
      <c r="E51" s="37">
        <f>SUM(E52:E66)</f>
        <v>2473321</v>
      </c>
      <c r="F51" s="29"/>
    </row>
    <row r="52" spans="1:6" ht="12.75">
      <c r="A52" s="132"/>
      <c r="B52" s="39" t="s">
        <v>503</v>
      </c>
      <c r="C52" s="38">
        <v>600</v>
      </c>
      <c r="D52" s="38">
        <v>60014</v>
      </c>
      <c r="E52" s="40">
        <f>342059-12910</f>
        <v>329149</v>
      </c>
      <c r="F52" s="29"/>
    </row>
    <row r="53" spans="1:6" ht="25.5">
      <c r="A53" s="133"/>
      <c r="B53" s="39" t="s">
        <v>504</v>
      </c>
      <c r="C53" s="38">
        <v>600</v>
      </c>
      <c r="D53" s="38">
        <v>60014</v>
      </c>
      <c r="E53" s="40">
        <v>55000</v>
      </c>
      <c r="F53" s="29"/>
    </row>
    <row r="54" spans="1:6" ht="13.5" customHeight="1">
      <c r="A54" s="133"/>
      <c r="B54" s="39" t="s">
        <v>505</v>
      </c>
      <c r="C54" s="38">
        <v>600</v>
      </c>
      <c r="D54" s="38">
        <v>60014</v>
      </c>
      <c r="E54" s="40">
        <v>0</v>
      </c>
      <c r="F54" s="29"/>
    </row>
    <row r="55" spans="1:6" ht="12.75" hidden="1">
      <c r="A55" s="38"/>
      <c r="B55" s="39" t="s">
        <v>506</v>
      </c>
      <c r="C55" s="38">
        <v>754</v>
      </c>
      <c r="D55" s="38">
        <v>75414</v>
      </c>
      <c r="E55" s="40">
        <v>129660</v>
      </c>
      <c r="F55" s="29"/>
    </row>
    <row r="56" spans="1:6" ht="25.5">
      <c r="A56" s="132"/>
      <c r="B56" s="39" t="s">
        <v>507</v>
      </c>
      <c r="C56" s="38">
        <v>852</v>
      </c>
      <c r="D56" s="38">
        <v>85201</v>
      </c>
      <c r="E56" s="40">
        <f>400239-8059</f>
        <v>392180</v>
      </c>
      <c r="F56" s="29"/>
    </row>
    <row r="57" spans="1:6" ht="17.25" customHeight="1">
      <c r="A57" s="42"/>
      <c r="B57" s="39" t="s">
        <v>508</v>
      </c>
      <c r="C57" s="38">
        <v>852</v>
      </c>
      <c r="D57" s="38">
        <v>85204</v>
      </c>
      <c r="E57" s="40">
        <v>98316</v>
      </c>
      <c r="F57" s="29"/>
    </row>
    <row r="58" spans="1:6" ht="27" customHeight="1">
      <c r="A58" s="138"/>
      <c r="B58" s="39" t="s">
        <v>509</v>
      </c>
      <c r="C58" s="38">
        <v>853</v>
      </c>
      <c r="D58" s="38">
        <v>85311</v>
      </c>
      <c r="E58" s="40">
        <v>124008</v>
      </c>
      <c r="F58" s="29"/>
    </row>
    <row r="59" spans="1:6" ht="12.75" hidden="1">
      <c r="A59" s="41"/>
      <c r="B59" s="39" t="s">
        <v>510</v>
      </c>
      <c r="C59" s="38">
        <v>854</v>
      </c>
      <c r="D59" s="38">
        <v>85495</v>
      </c>
      <c r="E59" s="40">
        <v>15000</v>
      </c>
      <c r="F59" s="29"/>
    </row>
    <row r="60" spans="1:6" ht="12.75" hidden="1">
      <c r="A60" s="41"/>
      <c r="B60" s="39" t="s">
        <v>511</v>
      </c>
      <c r="C60" s="38">
        <v>921</v>
      </c>
      <c r="D60" s="38">
        <v>92116</v>
      </c>
      <c r="E60" s="40">
        <v>100000</v>
      </c>
      <c r="F60" s="29"/>
    </row>
    <row r="61" spans="1:6" ht="12.75">
      <c r="A61" s="42"/>
      <c r="B61" s="39" t="s">
        <v>512</v>
      </c>
      <c r="C61" s="38">
        <v>801</v>
      </c>
      <c r="D61" s="38">
        <v>80195</v>
      </c>
      <c r="E61" s="40">
        <f>799077-3785</f>
        <v>795292</v>
      </c>
      <c r="F61" s="29"/>
    </row>
    <row r="62" spans="1:6" ht="25.5" hidden="1">
      <c r="A62" s="41"/>
      <c r="B62" s="39" t="s">
        <v>513</v>
      </c>
      <c r="C62" s="38">
        <v>754</v>
      </c>
      <c r="D62" s="38">
        <v>75495</v>
      </c>
      <c r="E62" s="40">
        <v>30000</v>
      </c>
      <c r="F62" s="29"/>
    </row>
    <row r="63" spans="1:6" ht="12.75" hidden="1">
      <c r="A63" s="41"/>
      <c r="B63" s="39" t="s">
        <v>514</v>
      </c>
      <c r="C63" s="38">
        <v>801</v>
      </c>
      <c r="D63" s="38">
        <v>80195</v>
      </c>
      <c r="E63" s="40">
        <v>1245</v>
      </c>
      <c r="F63" s="29"/>
    </row>
    <row r="64" spans="1:6" ht="25.5" hidden="1">
      <c r="A64" s="41"/>
      <c r="B64" s="39" t="s">
        <v>515</v>
      </c>
      <c r="C64" s="38">
        <v>750</v>
      </c>
      <c r="D64" s="38">
        <v>75075</v>
      </c>
      <c r="E64" s="40">
        <v>15000</v>
      </c>
      <c r="F64" s="29"/>
    </row>
    <row r="65" spans="1:6" ht="12.75" hidden="1">
      <c r="A65" s="41"/>
      <c r="B65" s="39" t="s">
        <v>516</v>
      </c>
      <c r="C65" s="38">
        <v>801</v>
      </c>
      <c r="D65" s="38">
        <v>80120</v>
      </c>
      <c r="E65" s="40">
        <v>378471</v>
      </c>
      <c r="F65" s="29"/>
    </row>
    <row r="66" spans="1:6" ht="25.5" hidden="1">
      <c r="A66" s="41"/>
      <c r="B66" s="39" t="s">
        <v>517</v>
      </c>
      <c r="C66" s="38">
        <v>852</v>
      </c>
      <c r="D66" s="38">
        <v>85295</v>
      </c>
      <c r="E66" s="40">
        <v>10000</v>
      </c>
      <c r="F66" s="29"/>
    </row>
    <row r="67" spans="1:6" ht="38.25">
      <c r="A67" s="43" t="s">
        <v>518</v>
      </c>
      <c r="B67" s="35" t="s">
        <v>519</v>
      </c>
      <c r="C67" s="43"/>
      <c r="D67" s="43"/>
      <c r="E67" s="44">
        <f>SUM(E68:E73)</f>
        <v>6756543</v>
      </c>
      <c r="F67" s="29"/>
    </row>
    <row r="68" spans="1:6" ht="40.5" customHeight="1">
      <c r="A68" s="45"/>
      <c r="B68" s="39" t="s">
        <v>520</v>
      </c>
      <c r="C68" s="38">
        <v>854</v>
      </c>
      <c r="D68" s="38">
        <v>85419</v>
      </c>
      <c r="E68" s="40">
        <f>2484737--49137</f>
        <v>2533874</v>
      </c>
      <c r="F68" s="29"/>
    </row>
    <row r="69" spans="1:6" ht="25.5">
      <c r="A69" s="45"/>
      <c r="B69" s="39" t="s">
        <v>521</v>
      </c>
      <c r="C69" s="38">
        <v>801</v>
      </c>
      <c r="D69" s="38">
        <v>80130</v>
      </c>
      <c r="E69" s="40">
        <v>99576</v>
      </c>
      <c r="F69" s="46"/>
    </row>
    <row r="70" spans="1:6" ht="12.75">
      <c r="A70" s="45"/>
      <c r="B70" s="39" t="s">
        <v>522</v>
      </c>
      <c r="C70" s="38">
        <v>854</v>
      </c>
      <c r="D70" s="38">
        <v>85403</v>
      </c>
      <c r="E70" s="40">
        <f>3401945--212941</f>
        <v>3614886</v>
      </c>
      <c r="F70" s="29"/>
    </row>
    <row r="71" spans="1:6" ht="12.75">
      <c r="A71" s="45"/>
      <c r="B71" s="47" t="s">
        <v>523</v>
      </c>
      <c r="C71" s="38">
        <v>801</v>
      </c>
      <c r="D71" s="38">
        <v>80130</v>
      </c>
      <c r="E71" s="40">
        <f>370605-46571</f>
        <v>324034</v>
      </c>
      <c r="F71" s="46"/>
    </row>
    <row r="72" spans="1:6" ht="12.75">
      <c r="A72" s="45"/>
      <c r="B72" s="48" t="s">
        <v>524</v>
      </c>
      <c r="C72" s="38">
        <v>854</v>
      </c>
      <c r="D72" s="38">
        <v>85410</v>
      </c>
      <c r="E72" s="40">
        <f>174865-1193</f>
        <v>173672</v>
      </c>
      <c r="F72" s="29"/>
    </row>
    <row r="73" spans="1:6" ht="12.75" hidden="1">
      <c r="A73" s="38"/>
      <c r="B73" s="39" t="s">
        <v>522</v>
      </c>
      <c r="C73" s="38">
        <v>801</v>
      </c>
      <c r="D73" s="38">
        <v>80195</v>
      </c>
      <c r="E73" s="40">
        <v>10501</v>
      </c>
      <c r="F73" s="29"/>
    </row>
    <row r="74" spans="1:6" ht="25.5">
      <c r="A74" s="43" t="s">
        <v>525</v>
      </c>
      <c r="B74" s="35" t="s">
        <v>526</v>
      </c>
      <c r="C74" s="43"/>
      <c r="D74" s="43"/>
      <c r="E74" s="44">
        <f>SUM(E75:E80)</f>
        <v>451066</v>
      </c>
      <c r="F74" s="29"/>
    </row>
    <row r="75" spans="1:6" ht="12.75">
      <c r="A75" s="45"/>
      <c r="B75" s="39" t="s">
        <v>191</v>
      </c>
      <c r="C75" s="38">
        <v>851</v>
      </c>
      <c r="D75" s="38">
        <v>85195</v>
      </c>
      <c r="E75" s="40">
        <f>50000-3000</f>
        <v>47000</v>
      </c>
      <c r="F75" s="29"/>
    </row>
    <row r="76" spans="1:6" ht="12.75" hidden="1">
      <c r="A76" s="38"/>
      <c r="B76" s="39" t="s">
        <v>208</v>
      </c>
      <c r="C76" s="38">
        <v>852</v>
      </c>
      <c r="D76" s="38">
        <v>85295</v>
      </c>
      <c r="E76" s="40">
        <v>30000</v>
      </c>
      <c r="F76" s="29"/>
    </row>
    <row r="77" spans="1:6" ht="12.75" hidden="1">
      <c r="A77" s="38"/>
      <c r="B77" s="39" t="s">
        <v>527</v>
      </c>
      <c r="C77" s="38">
        <v>853</v>
      </c>
      <c r="D77" s="38">
        <v>85395</v>
      </c>
      <c r="E77" s="40">
        <v>9000</v>
      </c>
      <c r="F77" s="29"/>
    </row>
    <row r="78" spans="1:6" ht="12.75">
      <c r="A78" s="45"/>
      <c r="B78" s="39" t="s">
        <v>257</v>
      </c>
      <c r="C78" s="38">
        <v>854</v>
      </c>
      <c r="D78" s="38">
        <v>85495</v>
      </c>
      <c r="E78" s="40">
        <f>207902-21402</f>
        <v>186500</v>
      </c>
      <c r="F78" s="29"/>
    </row>
    <row r="79" spans="1:6" ht="12.75">
      <c r="A79" s="45"/>
      <c r="B79" s="39" t="s">
        <v>528</v>
      </c>
      <c r="C79" s="38">
        <v>921</v>
      </c>
      <c r="D79" s="38">
        <v>92120</v>
      </c>
      <c r="E79" s="40">
        <f>103700-5134</f>
        <v>98566</v>
      </c>
      <c r="F79" s="29"/>
    </row>
    <row r="80" spans="1:6" ht="12.75" hidden="1">
      <c r="A80" s="38"/>
      <c r="B80" s="39" t="s">
        <v>529</v>
      </c>
      <c r="C80" s="38">
        <v>921</v>
      </c>
      <c r="D80" s="38">
        <v>92195</v>
      </c>
      <c r="E80" s="40">
        <v>80000</v>
      </c>
      <c r="F80" s="29"/>
    </row>
    <row r="81" spans="1:6" ht="38.25" hidden="1">
      <c r="A81" s="43" t="s">
        <v>530</v>
      </c>
      <c r="B81" s="35" t="s">
        <v>531</v>
      </c>
      <c r="C81" s="43"/>
      <c r="D81" s="43"/>
      <c r="E81" s="44">
        <f>SUM(E82:E85)</f>
        <v>1838853</v>
      </c>
      <c r="F81" s="29"/>
    </row>
    <row r="82" spans="1:6" ht="38.25" hidden="1">
      <c r="A82" s="38"/>
      <c r="B82" s="49" t="s">
        <v>532</v>
      </c>
      <c r="C82" s="38">
        <v>851</v>
      </c>
      <c r="D82" s="38">
        <v>85111</v>
      </c>
      <c r="E82" s="40">
        <v>141096</v>
      </c>
      <c r="F82" s="29"/>
    </row>
    <row r="83" spans="1:6" ht="12.75" hidden="1">
      <c r="A83" s="38"/>
      <c r="B83" s="50" t="s">
        <v>533</v>
      </c>
      <c r="C83" s="38">
        <v>851</v>
      </c>
      <c r="D83" s="38">
        <v>85111</v>
      </c>
      <c r="E83" s="40">
        <v>1060000</v>
      </c>
      <c r="F83" s="29"/>
    </row>
    <row r="84" spans="1:6" ht="63.75" hidden="1">
      <c r="A84" s="38"/>
      <c r="B84" s="51" t="s">
        <v>534</v>
      </c>
      <c r="C84" s="38">
        <v>851</v>
      </c>
      <c r="D84" s="38">
        <v>85111</v>
      </c>
      <c r="E84" s="40">
        <v>590582</v>
      </c>
      <c r="F84" s="29"/>
    </row>
    <row r="85" spans="1:6" ht="12.75" hidden="1">
      <c r="A85" s="38"/>
      <c r="B85" s="51" t="s">
        <v>535</v>
      </c>
      <c r="C85" s="38">
        <v>921</v>
      </c>
      <c r="D85" s="38">
        <v>92120</v>
      </c>
      <c r="E85" s="40">
        <v>47175</v>
      </c>
      <c r="F85" s="29"/>
    </row>
    <row r="86" spans="1:6" ht="12.75">
      <c r="A86" s="43"/>
      <c r="B86" s="35" t="s">
        <v>536</v>
      </c>
      <c r="C86" s="43"/>
      <c r="D86" s="43"/>
      <c r="E86" s="44">
        <f>E51+E67+E74+E81</f>
        <v>11519783</v>
      </c>
      <c r="F86" s="29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</sheetData>
  <sheetProtection/>
  <mergeCells count="1">
    <mergeCell ref="A9:E9"/>
  </mergeCells>
  <printOptions/>
  <pageMargins left="0.53" right="0.18" top="0.27" bottom="0.38" header="0.19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" sqref="C2"/>
    </sheetView>
  </sheetViews>
  <sheetFormatPr defaultColWidth="9.33203125" defaultRowHeight="12.75"/>
  <cols>
    <col min="1" max="1" width="7.66015625" style="55" customWidth="1"/>
    <col min="2" max="2" width="10.83203125" style="55" customWidth="1"/>
    <col min="3" max="3" width="41.16015625" style="55" customWidth="1"/>
    <col min="4" max="4" width="15.5" style="123" customWidth="1"/>
    <col min="5" max="5" width="13.33203125" style="123" customWidth="1"/>
    <col min="6" max="6" width="14.66015625" style="123" customWidth="1"/>
    <col min="7" max="16384" width="9.33203125" style="55" customWidth="1"/>
  </cols>
  <sheetData>
    <row r="1" spans="1:4" s="10" customFormat="1" ht="21.75" customHeight="1">
      <c r="A1" s="158" t="s">
        <v>626</v>
      </c>
      <c r="B1" s="9"/>
      <c r="C1" s="9"/>
      <c r="D1" s="9"/>
    </row>
    <row r="2" spans="1:4" s="12" customFormat="1" ht="11.25" customHeight="1">
      <c r="A2" s="15"/>
      <c r="D2" s="16"/>
    </row>
    <row r="3" spans="5:6" s="10" customFormat="1" ht="12.75">
      <c r="E3" s="52" t="s">
        <v>627</v>
      </c>
      <c r="F3" s="53"/>
    </row>
    <row r="4" spans="1:6" s="10" customFormat="1" ht="12.75">
      <c r="A4" s="15"/>
      <c r="C4" s="19"/>
      <c r="E4" s="16" t="s">
        <v>619</v>
      </c>
      <c r="F4" s="19"/>
    </row>
    <row r="5" spans="1:6" s="10" customFormat="1" ht="12.75">
      <c r="A5" s="15"/>
      <c r="C5" s="19"/>
      <c r="E5" s="16" t="s">
        <v>291</v>
      </c>
      <c r="F5" s="19"/>
    </row>
    <row r="6" spans="1:6" s="10" customFormat="1" ht="12.75">
      <c r="A6" s="15"/>
      <c r="C6" s="19"/>
      <c r="E6" s="16" t="s">
        <v>292</v>
      </c>
      <c r="F6" s="19"/>
    </row>
    <row r="7" spans="4:6" s="10" customFormat="1" ht="22.5" customHeight="1">
      <c r="D7" s="54"/>
      <c r="E7" s="53"/>
      <c r="F7" s="53"/>
    </row>
    <row r="8" spans="1:6" s="10" customFormat="1" ht="24.75" customHeight="1">
      <c r="A8" s="167" t="s">
        <v>541</v>
      </c>
      <c r="B8" s="167"/>
      <c r="C8" s="167"/>
      <c r="D8" s="173"/>
      <c r="E8" s="173"/>
      <c r="F8" s="173"/>
    </row>
    <row r="9" spans="1:6" s="9" customFormat="1" ht="12.75">
      <c r="A9" s="177" t="s">
        <v>542</v>
      </c>
      <c r="B9" s="177"/>
      <c r="C9" s="177"/>
      <c r="D9" s="178"/>
      <c r="E9" s="178"/>
      <c r="F9" s="53"/>
    </row>
    <row r="10" spans="1:6" s="10" customFormat="1" ht="24.75" customHeight="1">
      <c r="A10" s="167"/>
      <c r="B10" s="167"/>
      <c r="C10" s="173"/>
      <c r="D10" s="173"/>
      <c r="E10" s="173"/>
      <c r="F10" s="53"/>
    </row>
    <row r="11" spans="1:6" s="61" customFormat="1" ht="16.5" customHeight="1">
      <c r="A11" s="56" t="s">
        <v>0</v>
      </c>
      <c r="B11" s="57" t="s">
        <v>1</v>
      </c>
      <c r="C11" s="57" t="s">
        <v>3</v>
      </c>
      <c r="D11" s="58" t="s">
        <v>4</v>
      </c>
      <c r="E11" s="59" t="s">
        <v>5</v>
      </c>
      <c r="F11" s="60" t="s">
        <v>6</v>
      </c>
    </row>
    <row r="12" spans="1:6" s="61" customFormat="1" ht="16.5" customHeight="1">
      <c r="A12" s="62" t="s">
        <v>25</v>
      </c>
      <c r="B12" s="63"/>
      <c r="C12" s="64" t="s">
        <v>26</v>
      </c>
      <c r="D12" s="65">
        <v>1338324</v>
      </c>
      <c r="E12" s="66">
        <v>0</v>
      </c>
      <c r="F12" s="67">
        <f>D12+E12</f>
        <v>1338324</v>
      </c>
    </row>
    <row r="13" spans="1:6" s="61" customFormat="1" ht="16.5" customHeight="1">
      <c r="A13" s="68"/>
      <c r="B13" s="69" t="s">
        <v>28</v>
      </c>
      <c r="C13" s="70" t="s">
        <v>29</v>
      </c>
      <c r="D13" s="71">
        <v>1338324</v>
      </c>
      <c r="E13" s="72">
        <v>0</v>
      </c>
      <c r="F13" s="73">
        <f>D13+E13</f>
        <v>1338324</v>
      </c>
    </row>
    <row r="14" spans="1:6" ht="16.5" customHeight="1">
      <c r="A14" s="4"/>
      <c r="B14" s="136"/>
      <c r="C14" s="130" t="s">
        <v>596</v>
      </c>
      <c r="D14" s="26">
        <v>1338324</v>
      </c>
      <c r="E14" s="26">
        <v>0</v>
      </c>
      <c r="F14" s="73">
        <f>D14+E14</f>
        <v>1338324</v>
      </c>
    </row>
    <row r="15" spans="1:6" ht="16.5" customHeight="1">
      <c r="A15" s="134"/>
      <c r="B15" s="137"/>
      <c r="C15" s="135" t="s">
        <v>597</v>
      </c>
      <c r="D15" s="127">
        <v>17222</v>
      </c>
      <c r="E15" s="127">
        <v>-12706</v>
      </c>
      <c r="F15" s="127">
        <f>D15+E15</f>
        <v>4516</v>
      </c>
    </row>
    <row r="16" spans="1:6" s="61" customFormat="1" ht="20.25" customHeight="1">
      <c r="A16" s="174" t="s">
        <v>289</v>
      </c>
      <c r="B16" s="175"/>
      <c r="C16" s="176"/>
      <c r="D16" s="120">
        <v>11215076</v>
      </c>
      <c r="E16" s="121">
        <v>0</v>
      </c>
      <c r="F16" s="122">
        <f>D16+E16</f>
        <v>11215076</v>
      </c>
    </row>
    <row r="17" spans="1:6" ht="16.5" customHeight="1">
      <c r="A17" s="173"/>
      <c r="B17" s="173"/>
      <c r="C17" s="173"/>
      <c r="D17" s="173"/>
      <c r="E17" s="173"/>
      <c r="F17" s="173"/>
    </row>
  </sheetData>
  <sheetProtection/>
  <mergeCells count="5">
    <mergeCell ref="A17:F17"/>
    <mergeCell ref="A8:F8"/>
    <mergeCell ref="A10:E10"/>
    <mergeCell ref="A16:C16"/>
    <mergeCell ref="A9:E9"/>
  </mergeCells>
  <printOptions/>
  <pageMargins left="0.75" right="0.25" top="0.53" bottom="1" header="0.41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8" sqref="A8:F8"/>
    </sheetView>
  </sheetViews>
  <sheetFormatPr defaultColWidth="9.33203125" defaultRowHeight="12.75"/>
  <cols>
    <col min="1" max="1" width="7.66015625" style="55" customWidth="1"/>
    <col min="2" max="2" width="10.83203125" style="55" customWidth="1"/>
    <col min="3" max="3" width="9" style="55" customWidth="1"/>
    <col min="4" max="4" width="41.16015625" style="55" customWidth="1"/>
    <col min="5" max="5" width="15.5" style="123" customWidth="1"/>
    <col min="6" max="6" width="13.33203125" style="123" customWidth="1"/>
    <col min="7" max="7" width="14.66015625" style="123" customWidth="1"/>
    <col min="8" max="16384" width="9.33203125" style="55" customWidth="1"/>
  </cols>
  <sheetData>
    <row r="1" spans="5:7" s="10" customFormat="1" ht="12.75">
      <c r="E1" s="52" t="s">
        <v>538</v>
      </c>
      <c r="F1" s="53"/>
      <c r="G1" s="53"/>
    </row>
    <row r="2" spans="1:7" s="10" customFormat="1" ht="12.75">
      <c r="A2" s="15"/>
      <c r="D2" s="19"/>
      <c r="E2" s="13" t="s">
        <v>539</v>
      </c>
      <c r="F2" s="19"/>
      <c r="G2" s="19"/>
    </row>
    <row r="3" spans="1:7" s="10" customFormat="1" ht="12.75">
      <c r="A3" s="15"/>
      <c r="D3" s="19"/>
      <c r="E3" s="13" t="s">
        <v>294</v>
      </c>
      <c r="F3" s="19"/>
      <c r="G3" s="19"/>
    </row>
    <row r="4" spans="1:7" s="10" customFormat="1" ht="12.75">
      <c r="A4" s="15"/>
      <c r="D4" s="19"/>
      <c r="E4" s="13" t="s">
        <v>540</v>
      </c>
      <c r="F4" s="19"/>
      <c r="G4" s="19"/>
    </row>
    <row r="5" spans="5:7" s="10" customFormat="1" ht="12.75">
      <c r="E5" s="54"/>
      <c r="F5" s="53"/>
      <c r="G5" s="53"/>
    </row>
    <row r="6" spans="1:7" s="10" customFormat="1" ht="24.75" customHeight="1">
      <c r="A6" s="167" t="s">
        <v>541</v>
      </c>
      <c r="B6" s="167"/>
      <c r="C6" s="167"/>
      <c r="D6" s="167"/>
      <c r="E6" s="173"/>
      <c r="F6" s="173"/>
      <c r="G6" s="173"/>
    </row>
    <row r="7" spans="1:7" s="9" customFormat="1" ht="12.75">
      <c r="A7" s="177" t="s">
        <v>542</v>
      </c>
      <c r="B7" s="177"/>
      <c r="C7" s="177"/>
      <c r="D7" s="177"/>
      <c r="E7" s="53"/>
      <c r="F7" s="53"/>
      <c r="G7" s="53"/>
    </row>
    <row r="8" spans="1:7" s="10" customFormat="1" ht="24.75" customHeight="1">
      <c r="A8" s="167"/>
      <c r="B8" s="167"/>
      <c r="C8" s="167"/>
      <c r="D8" s="173"/>
      <c r="E8" s="173"/>
      <c r="F8" s="173"/>
      <c r="G8" s="53"/>
    </row>
    <row r="9" spans="1:7" s="61" customFormat="1" ht="16.5" customHeight="1">
      <c r="A9" s="56" t="s">
        <v>0</v>
      </c>
      <c r="B9" s="57" t="s">
        <v>1</v>
      </c>
      <c r="C9" s="57" t="s">
        <v>2</v>
      </c>
      <c r="D9" s="57" t="s">
        <v>3</v>
      </c>
      <c r="E9" s="58" t="s">
        <v>4</v>
      </c>
      <c r="F9" s="59" t="s">
        <v>5</v>
      </c>
      <c r="G9" s="60" t="s">
        <v>6</v>
      </c>
    </row>
    <row r="10" spans="1:7" s="61" customFormat="1" ht="16.5" customHeight="1">
      <c r="A10" s="62" t="s">
        <v>25</v>
      </c>
      <c r="B10" s="63"/>
      <c r="C10" s="63"/>
      <c r="D10" s="64" t="s">
        <v>26</v>
      </c>
      <c r="E10" s="65">
        <v>1338324</v>
      </c>
      <c r="F10" s="66">
        <f>F11</f>
        <v>0</v>
      </c>
      <c r="G10" s="67">
        <f>E10+F10</f>
        <v>1338324</v>
      </c>
    </row>
    <row r="11" spans="1:7" s="61" customFormat="1" ht="16.5" customHeight="1">
      <c r="A11" s="68"/>
      <c r="B11" s="69" t="s">
        <v>28</v>
      </c>
      <c r="C11" s="69"/>
      <c r="D11" s="70" t="s">
        <v>29</v>
      </c>
      <c r="E11" s="71">
        <v>1338324</v>
      </c>
      <c r="F11" s="72">
        <f>SUM(F12:F25)</f>
        <v>0</v>
      </c>
      <c r="G11" s="73">
        <f>E11+F11</f>
        <v>1338324</v>
      </c>
    </row>
    <row r="12" spans="1:7" s="79" customFormat="1" ht="16.5" customHeight="1">
      <c r="A12" s="74"/>
      <c r="B12" s="75"/>
      <c r="C12" s="76" t="s">
        <v>315</v>
      </c>
      <c r="D12" s="76" t="s">
        <v>316</v>
      </c>
      <c r="E12" s="77">
        <v>10800</v>
      </c>
      <c r="F12" s="77">
        <v>-10800</v>
      </c>
      <c r="G12" s="78">
        <f>F12+E12</f>
        <v>0</v>
      </c>
    </row>
    <row r="13" spans="1:7" s="79" customFormat="1" ht="16.5" customHeight="1">
      <c r="A13" s="74"/>
      <c r="B13" s="75"/>
      <c r="C13" s="76" t="s">
        <v>317</v>
      </c>
      <c r="D13" s="76" t="s">
        <v>318</v>
      </c>
      <c r="E13" s="77">
        <v>1641</v>
      </c>
      <c r="F13" s="77">
        <v>-1641</v>
      </c>
      <c r="G13" s="78">
        <f aca="true" t="shared" si="0" ref="G13:G25">F13+E13</f>
        <v>0</v>
      </c>
    </row>
    <row r="14" spans="1:7" s="79" customFormat="1" ht="16.5" customHeight="1">
      <c r="A14" s="74"/>
      <c r="B14" s="75"/>
      <c r="C14" s="76" t="s">
        <v>319</v>
      </c>
      <c r="D14" s="76" t="s">
        <v>320</v>
      </c>
      <c r="E14" s="77">
        <v>265</v>
      </c>
      <c r="F14" s="77">
        <v>-265</v>
      </c>
      <c r="G14" s="78">
        <f t="shared" si="0"/>
        <v>0</v>
      </c>
    </row>
    <row r="15" spans="1:7" s="79" customFormat="1" ht="16.5" customHeight="1">
      <c r="A15" s="74"/>
      <c r="B15" s="75"/>
      <c r="C15" s="80">
        <v>4170</v>
      </c>
      <c r="D15" s="76" t="s">
        <v>391</v>
      </c>
      <c r="E15" s="77">
        <v>4516</v>
      </c>
      <c r="F15" s="77"/>
      <c r="G15" s="78">
        <f t="shared" si="0"/>
        <v>4516</v>
      </c>
    </row>
    <row r="16" spans="1:7" s="79" customFormat="1" ht="16.5" customHeight="1">
      <c r="A16" s="74"/>
      <c r="B16" s="75"/>
      <c r="C16" s="76" t="s">
        <v>351</v>
      </c>
      <c r="D16" s="76" t="s">
        <v>352</v>
      </c>
      <c r="E16" s="77">
        <v>10193</v>
      </c>
      <c r="F16" s="81"/>
      <c r="G16" s="78">
        <f t="shared" si="0"/>
        <v>10193</v>
      </c>
    </row>
    <row r="17" spans="1:7" s="79" customFormat="1" ht="16.5" customHeight="1">
      <c r="A17" s="74"/>
      <c r="B17" s="75"/>
      <c r="C17" s="76" t="s">
        <v>321</v>
      </c>
      <c r="D17" s="76" t="s">
        <v>322</v>
      </c>
      <c r="E17" s="77">
        <v>73825</v>
      </c>
      <c r="F17" s="77"/>
      <c r="G17" s="78">
        <f t="shared" si="0"/>
        <v>73825</v>
      </c>
    </row>
    <row r="18" spans="1:7" s="79" customFormat="1" ht="16.5" customHeight="1">
      <c r="A18" s="74"/>
      <c r="B18" s="75"/>
      <c r="C18" s="80">
        <v>4270</v>
      </c>
      <c r="D18" s="76" t="s">
        <v>324</v>
      </c>
      <c r="E18" s="77">
        <v>500</v>
      </c>
      <c r="F18" s="77"/>
      <c r="G18" s="78">
        <f t="shared" si="0"/>
        <v>500</v>
      </c>
    </row>
    <row r="19" spans="1:7" s="79" customFormat="1" ht="16.5" customHeight="1">
      <c r="A19" s="74"/>
      <c r="B19" s="75"/>
      <c r="C19" s="76" t="s">
        <v>311</v>
      </c>
      <c r="D19" s="76" t="s">
        <v>307</v>
      </c>
      <c r="E19" s="77">
        <v>1107756</v>
      </c>
      <c r="F19" s="77">
        <v>12706</v>
      </c>
      <c r="G19" s="78">
        <f t="shared" si="0"/>
        <v>1120462</v>
      </c>
    </row>
    <row r="20" spans="1:7" s="79" customFormat="1" ht="15" customHeight="1">
      <c r="A20" s="74"/>
      <c r="B20" s="75"/>
      <c r="C20" s="76" t="s">
        <v>396</v>
      </c>
      <c r="D20" s="76" t="s">
        <v>397</v>
      </c>
      <c r="E20" s="77">
        <v>360</v>
      </c>
      <c r="F20" s="77"/>
      <c r="G20" s="78">
        <f t="shared" si="0"/>
        <v>360</v>
      </c>
    </row>
    <row r="21" spans="1:7" s="79" customFormat="1" ht="16.5" customHeight="1">
      <c r="A21" s="74"/>
      <c r="B21" s="75"/>
      <c r="C21" s="76" t="s">
        <v>326</v>
      </c>
      <c r="D21" s="76" t="s">
        <v>327</v>
      </c>
      <c r="E21" s="77">
        <v>4421</v>
      </c>
      <c r="F21" s="77"/>
      <c r="G21" s="78">
        <f t="shared" si="0"/>
        <v>4421</v>
      </c>
    </row>
    <row r="22" spans="1:7" s="79" customFormat="1" ht="16.5" customHeight="1">
      <c r="A22" s="74"/>
      <c r="B22" s="75"/>
      <c r="C22" s="76" t="s">
        <v>428</v>
      </c>
      <c r="D22" s="76" t="s">
        <v>429</v>
      </c>
      <c r="E22" s="77">
        <v>42980</v>
      </c>
      <c r="F22" s="77"/>
      <c r="G22" s="78">
        <f t="shared" si="0"/>
        <v>42980</v>
      </c>
    </row>
    <row r="23" spans="1:7" s="79" customFormat="1" ht="16.5" customHeight="1">
      <c r="A23" s="74"/>
      <c r="B23" s="75"/>
      <c r="C23" s="82" t="s">
        <v>543</v>
      </c>
      <c r="D23" s="76" t="s">
        <v>544</v>
      </c>
      <c r="E23" s="77">
        <v>600</v>
      </c>
      <c r="F23" s="77"/>
      <c r="G23" s="78">
        <f t="shared" si="0"/>
        <v>600</v>
      </c>
    </row>
    <row r="24" spans="1:7" s="79" customFormat="1" ht="16.5" customHeight="1">
      <c r="A24" s="74"/>
      <c r="B24" s="75"/>
      <c r="C24" s="83">
        <v>4570</v>
      </c>
      <c r="D24" s="76" t="s">
        <v>545</v>
      </c>
      <c r="E24" s="77">
        <v>12</v>
      </c>
      <c r="F24" s="77"/>
      <c r="G24" s="78">
        <f t="shared" si="0"/>
        <v>12</v>
      </c>
    </row>
    <row r="25" spans="1:7" s="79" customFormat="1" ht="24" customHeight="1">
      <c r="A25" s="74"/>
      <c r="B25" s="75"/>
      <c r="C25" s="76" t="s">
        <v>546</v>
      </c>
      <c r="D25" s="76" t="s">
        <v>547</v>
      </c>
      <c r="E25" s="77">
        <v>80455</v>
      </c>
      <c r="F25" s="77"/>
      <c r="G25" s="78">
        <f t="shared" si="0"/>
        <v>80455</v>
      </c>
    </row>
    <row r="26" spans="1:7" s="20" customFormat="1" ht="16.5" customHeight="1">
      <c r="A26" s="9" t="s">
        <v>50</v>
      </c>
      <c r="B26" s="9"/>
      <c r="C26" s="9"/>
      <c r="D26" s="9" t="s">
        <v>51</v>
      </c>
      <c r="E26" s="18" t="s">
        <v>328</v>
      </c>
      <c r="F26" s="18"/>
      <c r="G26" s="84" t="s">
        <v>328</v>
      </c>
    </row>
    <row r="27" spans="1:7" s="20" customFormat="1" ht="16.5" customHeight="1">
      <c r="A27" s="9"/>
      <c r="B27" s="9" t="s">
        <v>55</v>
      </c>
      <c r="C27" s="9"/>
      <c r="D27" s="9" t="s">
        <v>56</v>
      </c>
      <c r="E27" s="18" t="s">
        <v>548</v>
      </c>
      <c r="F27" s="18"/>
      <c r="G27" s="84" t="s">
        <v>548</v>
      </c>
    </row>
    <row r="28" spans="1:7" s="20" customFormat="1" ht="16.5" customHeight="1">
      <c r="A28" s="9"/>
      <c r="B28" s="85"/>
      <c r="C28" s="9" t="s">
        <v>351</v>
      </c>
      <c r="D28" s="9" t="s">
        <v>352</v>
      </c>
      <c r="E28" s="18" t="s">
        <v>549</v>
      </c>
      <c r="F28" s="18"/>
      <c r="G28" s="84" t="s">
        <v>549</v>
      </c>
    </row>
    <row r="29" spans="1:7" s="20" customFormat="1" ht="16.5" customHeight="1">
      <c r="A29" s="9"/>
      <c r="B29" s="86"/>
      <c r="C29" s="9" t="s">
        <v>323</v>
      </c>
      <c r="D29" s="9" t="s">
        <v>324</v>
      </c>
      <c r="E29" s="18" t="s">
        <v>550</v>
      </c>
      <c r="F29" s="18"/>
      <c r="G29" s="84" t="s">
        <v>550</v>
      </c>
    </row>
    <row r="30" spans="1:7" s="20" customFormat="1" ht="16.5" customHeight="1">
      <c r="A30" s="9"/>
      <c r="B30" s="86"/>
      <c r="C30" s="9" t="s">
        <v>392</v>
      </c>
      <c r="D30" s="9" t="s">
        <v>393</v>
      </c>
      <c r="E30" s="18" t="s">
        <v>551</v>
      </c>
      <c r="F30" s="18"/>
      <c r="G30" s="84" t="s">
        <v>551</v>
      </c>
    </row>
    <row r="31" spans="1:7" s="20" customFormat="1" ht="25.5" customHeight="1">
      <c r="A31" s="9"/>
      <c r="B31" s="86"/>
      <c r="C31" s="9" t="s">
        <v>353</v>
      </c>
      <c r="D31" s="9" t="s">
        <v>354</v>
      </c>
      <c r="E31" s="18" t="s">
        <v>552</v>
      </c>
      <c r="F31" s="18"/>
      <c r="G31" s="84" t="s">
        <v>552</v>
      </c>
    </row>
    <row r="32" spans="1:7" s="20" customFormat="1" ht="16.5" customHeight="1">
      <c r="A32" s="9"/>
      <c r="B32" s="86"/>
      <c r="C32" s="9" t="s">
        <v>412</v>
      </c>
      <c r="D32" s="9" t="s">
        <v>413</v>
      </c>
      <c r="E32" s="18" t="s">
        <v>553</v>
      </c>
      <c r="F32" s="18"/>
      <c r="G32" s="84" t="s">
        <v>553</v>
      </c>
    </row>
    <row r="33" spans="1:7" s="20" customFormat="1" ht="16.5" customHeight="1">
      <c r="A33" s="9"/>
      <c r="B33" s="86"/>
      <c r="C33" s="9" t="s">
        <v>326</v>
      </c>
      <c r="D33" s="9" t="s">
        <v>327</v>
      </c>
      <c r="E33" s="18" t="s">
        <v>554</v>
      </c>
      <c r="F33" s="18"/>
      <c r="G33" s="84" t="s">
        <v>554</v>
      </c>
    </row>
    <row r="34" spans="1:7" s="20" customFormat="1" ht="25.5" customHeight="1">
      <c r="A34" s="9"/>
      <c r="B34" s="86"/>
      <c r="C34" s="9" t="s">
        <v>555</v>
      </c>
      <c r="D34" s="9" t="s">
        <v>556</v>
      </c>
      <c r="E34" s="18" t="s">
        <v>557</v>
      </c>
      <c r="F34" s="18"/>
      <c r="G34" s="84" t="s">
        <v>557</v>
      </c>
    </row>
    <row r="35" spans="1:7" s="20" customFormat="1" ht="16.5" customHeight="1">
      <c r="A35" s="9"/>
      <c r="B35" s="86"/>
      <c r="C35" s="9" t="s">
        <v>558</v>
      </c>
      <c r="D35" s="9" t="s">
        <v>559</v>
      </c>
      <c r="E35" s="18" t="s">
        <v>561</v>
      </c>
      <c r="F35" s="18"/>
      <c r="G35" s="84" t="s">
        <v>561</v>
      </c>
    </row>
    <row r="36" spans="1:7" s="20" customFormat="1" ht="26.25" customHeight="1">
      <c r="A36" s="9"/>
      <c r="B36" s="86"/>
      <c r="C36" s="9" t="s">
        <v>398</v>
      </c>
      <c r="D36" s="9" t="s">
        <v>399</v>
      </c>
      <c r="E36" s="18" t="s">
        <v>562</v>
      </c>
      <c r="F36" s="18"/>
      <c r="G36" s="84" t="s">
        <v>562</v>
      </c>
    </row>
    <row r="37" spans="1:7" s="20" customFormat="1" ht="24" customHeight="1">
      <c r="A37" s="9"/>
      <c r="B37" s="87"/>
      <c r="C37" s="9" t="s">
        <v>400</v>
      </c>
      <c r="D37" s="9" t="s">
        <v>401</v>
      </c>
      <c r="E37" s="18" t="s">
        <v>560</v>
      </c>
      <c r="F37" s="18"/>
      <c r="G37" s="84" t="s">
        <v>560</v>
      </c>
    </row>
    <row r="38" spans="1:7" s="91" customFormat="1" ht="16.5" customHeight="1">
      <c r="A38" s="88" t="s">
        <v>66</v>
      </c>
      <c r="B38" s="88"/>
      <c r="C38" s="88"/>
      <c r="D38" s="88" t="s">
        <v>67</v>
      </c>
      <c r="E38" s="89" t="s">
        <v>563</v>
      </c>
      <c r="F38" s="89"/>
      <c r="G38" s="90" t="s">
        <v>563</v>
      </c>
    </row>
    <row r="39" spans="1:7" s="79" customFormat="1" ht="16.5" customHeight="1">
      <c r="A39" s="74"/>
      <c r="B39" s="92" t="s">
        <v>564</v>
      </c>
      <c r="C39" s="92"/>
      <c r="D39" s="92" t="s">
        <v>565</v>
      </c>
      <c r="E39" s="93" t="s">
        <v>566</v>
      </c>
      <c r="F39" s="93"/>
      <c r="G39" s="94" t="s">
        <v>566</v>
      </c>
    </row>
    <row r="40" spans="1:7" s="79" customFormat="1" ht="16.5" customHeight="1">
      <c r="A40" s="74"/>
      <c r="B40" s="76"/>
      <c r="C40" s="76" t="s">
        <v>351</v>
      </c>
      <c r="D40" s="76" t="s">
        <v>352</v>
      </c>
      <c r="E40" s="77">
        <v>2416</v>
      </c>
      <c r="F40" s="77"/>
      <c r="G40" s="78">
        <f>F40+E40</f>
        <v>2416</v>
      </c>
    </row>
    <row r="41" spans="1:7" s="79" customFormat="1" ht="16.5" customHeight="1">
      <c r="A41" s="74"/>
      <c r="B41" s="76"/>
      <c r="C41" s="76" t="s">
        <v>323</v>
      </c>
      <c r="D41" s="76" t="s">
        <v>324</v>
      </c>
      <c r="E41" s="77">
        <v>1864</v>
      </c>
      <c r="F41" s="77"/>
      <c r="G41" s="78">
        <f>F41+E41</f>
        <v>1864</v>
      </c>
    </row>
    <row r="42" spans="1:7" s="79" customFormat="1" ht="21" customHeight="1">
      <c r="A42" s="95" t="s">
        <v>92</v>
      </c>
      <c r="B42" s="96"/>
      <c r="C42" s="96"/>
      <c r="D42" s="96" t="s">
        <v>93</v>
      </c>
      <c r="E42" s="97">
        <v>7277056</v>
      </c>
      <c r="F42" s="98"/>
      <c r="G42" s="99">
        <f>E42+F42</f>
        <v>7277056</v>
      </c>
    </row>
    <row r="43" spans="1:7" s="79" customFormat="1" ht="24" customHeight="1">
      <c r="A43" s="100"/>
      <c r="B43" s="96" t="s">
        <v>97</v>
      </c>
      <c r="C43" s="96"/>
      <c r="D43" s="96" t="s">
        <v>98</v>
      </c>
      <c r="E43" s="97">
        <v>7116706</v>
      </c>
      <c r="F43" s="98"/>
      <c r="G43" s="99">
        <f>E43+F43</f>
        <v>7116706</v>
      </c>
    </row>
    <row r="44" spans="1:7" s="79" customFormat="1" ht="23.25" customHeight="1">
      <c r="A44" s="100"/>
      <c r="B44" s="96"/>
      <c r="C44" s="96" t="s">
        <v>567</v>
      </c>
      <c r="D44" s="96" t="s">
        <v>568</v>
      </c>
      <c r="E44" s="97" t="s">
        <v>569</v>
      </c>
      <c r="F44" s="98"/>
      <c r="G44" s="99" t="s">
        <v>569</v>
      </c>
    </row>
    <row r="45" spans="1:7" s="79" customFormat="1" ht="22.5" customHeight="1">
      <c r="A45" s="100"/>
      <c r="B45" s="96"/>
      <c r="C45" s="96" t="s">
        <v>570</v>
      </c>
      <c r="D45" s="96" t="s">
        <v>571</v>
      </c>
      <c r="E45" s="97" t="s">
        <v>572</v>
      </c>
      <c r="F45" s="98"/>
      <c r="G45" s="99" t="s">
        <v>572</v>
      </c>
    </row>
    <row r="46" spans="1:7" s="79" customFormat="1" ht="21.75" customHeight="1">
      <c r="A46" s="100"/>
      <c r="B46" s="96"/>
      <c r="C46" s="96" t="s">
        <v>573</v>
      </c>
      <c r="D46" s="96" t="s">
        <v>574</v>
      </c>
      <c r="E46" s="97" t="s">
        <v>575</v>
      </c>
      <c r="F46" s="98"/>
      <c r="G46" s="99" t="s">
        <v>575</v>
      </c>
    </row>
    <row r="47" spans="1:7" s="79" customFormat="1" ht="22.5" customHeight="1">
      <c r="A47" s="100"/>
      <c r="B47" s="96"/>
      <c r="C47" s="96" t="s">
        <v>576</v>
      </c>
      <c r="D47" s="96" t="s">
        <v>577</v>
      </c>
      <c r="E47" s="97" t="s">
        <v>578</v>
      </c>
      <c r="F47" s="98"/>
      <c r="G47" s="99" t="s">
        <v>578</v>
      </c>
    </row>
    <row r="48" spans="1:7" s="79" customFormat="1" ht="16.5" customHeight="1">
      <c r="A48" s="100"/>
      <c r="B48" s="96"/>
      <c r="C48" s="96" t="s">
        <v>351</v>
      </c>
      <c r="D48" s="96" t="s">
        <v>352</v>
      </c>
      <c r="E48" s="97">
        <v>217958</v>
      </c>
      <c r="F48" s="98"/>
      <c r="G48" s="99">
        <v>217958</v>
      </c>
    </row>
    <row r="49" spans="1:7" s="79" customFormat="1" ht="16.5" customHeight="1">
      <c r="A49" s="100"/>
      <c r="B49" s="96"/>
      <c r="C49" s="96" t="s">
        <v>321</v>
      </c>
      <c r="D49" s="96" t="s">
        <v>322</v>
      </c>
      <c r="E49" s="97" t="s">
        <v>579</v>
      </c>
      <c r="F49" s="98"/>
      <c r="G49" s="99" t="s">
        <v>579</v>
      </c>
    </row>
    <row r="50" spans="1:7" s="79" customFormat="1" ht="16.5" customHeight="1">
      <c r="A50" s="100"/>
      <c r="B50" s="96"/>
      <c r="C50" s="96" t="s">
        <v>323</v>
      </c>
      <c r="D50" s="96" t="s">
        <v>324</v>
      </c>
      <c r="E50" s="97" t="s">
        <v>580</v>
      </c>
      <c r="F50" s="98"/>
      <c r="G50" s="99" t="s">
        <v>580</v>
      </c>
    </row>
    <row r="51" spans="1:7" s="79" customFormat="1" ht="16.5" customHeight="1">
      <c r="A51" s="100"/>
      <c r="B51" s="96"/>
      <c r="C51" s="96" t="s">
        <v>392</v>
      </c>
      <c r="D51" s="96" t="s">
        <v>393</v>
      </c>
      <c r="E51" s="97" t="s">
        <v>581</v>
      </c>
      <c r="F51" s="98"/>
      <c r="G51" s="99" t="s">
        <v>581</v>
      </c>
    </row>
    <row r="52" spans="1:7" s="79" customFormat="1" ht="16.5" customHeight="1">
      <c r="A52" s="100"/>
      <c r="B52" s="96"/>
      <c r="C52" s="96" t="s">
        <v>311</v>
      </c>
      <c r="D52" s="96" t="s">
        <v>307</v>
      </c>
      <c r="E52" s="97" t="s">
        <v>582</v>
      </c>
      <c r="F52" s="98"/>
      <c r="G52" s="99" t="s">
        <v>582</v>
      </c>
    </row>
    <row r="53" spans="1:7" s="79" customFormat="1" ht="16.5" customHeight="1">
      <c r="A53" s="100"/>
      <c r="B53" s="96"/>
      <c r="C53" s="96" t="s">
        <v>394</v>
      </c>
      <c r="D53" s="96" t="s">
        <v>395</v>
      </c>
      <c r="E53" s="97" t="s">
        <v>63</v>
      </c>
      <c r="F53" s="98"/>
      <c r="G53" s="99" t="s">
        <v>63</v>
      </c>
    </row>
    <row r="54" spans="1:7" s="79" customFormat="1" ht="23.25" customHeight="1">
      <c r="A54" s="100"/>
      <c r="B54" s="96"/>
      <c r="C54" s="96" t="s">
        <v>396</v>
      </c>
      <c r="D54" s="96" t="s">
        <v>397</v>
      </c>
      <c r="E54" s="97" t="s">
        <v>583</v>
      </c>
      <c r="F54" s="98"/>
      <c r="G54" s="99" t="s">
        <v>583</v>
      </c>
    </row>
    <row r="55" spans="1:7" s="79" customFormat="1" ht="16.5" customHeight="1">
      <c r="A55" s="100"/>
      <c r="B55" s="96"/>
      <c r="C55" s="96" t="s">
        <v>412</v>
      </c>
      <c r="D55" s="96" t="s">
        <v>413</v>
      </c>
      <c r="E55" s="97" t="s">
        <v>584</v>
      </c>
      <c r="F55" s="98"/>
      <c r="G55" s="99" t="s">
        <v>584</v>
      </c>
    </row>
    <row r="56" spans="1:7" s="79" customFormat="1" ht="16.5" customHeight="1">
      <c r="A56" s="100"/>
      <c r="B56" s="96"/>
      <c r="C56" s="96" t="s">
        <v>326</v>
      </c>
      <c r="D56" s="96" t="s">
        <v>327</v>
      </c>
      <c r="E56" s="97" t="s">
        <v>585</v>
      </c>
      <c r="F56" s="98"/>
      <c r="G56" s="99" t="s">
        <v>585</v>
      </c>
    </row>
    <row r="57" spans="1:7" s="79" customFormat="1" ht="23.25" customHeight="1">
      <c r="A57" s="100"/>
      <c r="B57" s="96"/>
      <c r="C57" s="96" t="s">
        <v>400</v>
      </c>
      <c r="D57" s="96" t="s">
        <v>401</v>
      </c>
      <c r="E57" s="97" t="s">
        <v>586</v>
      </c>
      <c r="F57" s="98"/>
      <c r="G57" s="99" t="s">
        <v>586</v>
      </c>
    </row>
    <row r="58" spans="1:7" s="79" customFormat="1" ht="23.25" customHeight="1">
      <c r="A58" s="100"/>
      <c r="B58" s="96"/>
      <c r="C58" s="96" t="s">
        <v>402</v>
      </c>
      <c r="D58" s="96" t="s">
        <v>403</v>
      </c>
      <c r="E58" s="97" t="s">
        <v>587</v>
      </c>
      <c r="F58" s="98"/>
      <c r="G58" s="99" t="s">
        <v>587</v>
      </c>
    </row>
    <row r="59" spans="1:7" s="61" customFormat="1" ht="16.5" customHeight="1">
      <c r="A59" s="101" t="s">
        <v>190</v>
      </c>
      <c r="B59" s="102"/>
      <c r="C59" s="103"/>
      <c r="D59" s="102" t="s">
        <v>191</v>
      </c>
      <c r="E59" s="104">
        <v>1319706</v>
      </c>
      <c r="F59" s="104"/>
      <c r="G59" s="104">
        <v>1319706</v>
      </c>
    </row>
    <row r="60" spans="1:7" s="61" customFormat="1" ht="36.75" customHeight="1">
      <c r="A60" s="105"/>
      <c r="B60" s="106" t="s">
        <v>588</v>
      </c>
      <c r="C60" s="107"/>
      <c r="D60" s="108" t="s">
        <v>589</v>
      </c>
      <c r="E60" s="109" t="s">
        <v>590</v>
      </c>
      <c r="F60" s="110"/>
      <c r="G60" s="110" t="s">
        <v>590</v>
      </c>
    </row>
    <row r="61" spans="1:7" s="61" customFormat="1" ht="18" customHeight="1">
      <c r="A61" s="111"/>
      <c r="B61" s="112"/>
      <c r="C61" s="75">
        <v>4130</v>
      </c>
      <c r="D61" s="112" t="s">
        <v>591</v>
      </c>
      <c r="E61" s="113">
        <v>1319706</v>
      </c>
      <c r="F61" s="114"/>
      <c r="G61" s="115">
        <f>E61+F61</f>
        <v>1319706</v>
      </c>
    </row>
    <row r="62" spans="1:7" s="79" customFormat="1" ht="21.75" customHeight="1">
      <c r="A62" s="95" t="s">
        <v>232</v>
      </c>
      <c r="B62" s="96"/>
      <c r="C62" s="96"/>
      <c r="D62" s="96" t="s">
        <v>233</v>
      </c>
      <c r="E62" s="97">
        <v>172800</v>
      </c>
      <c r="F62" s="98"/>
      <c r="G62" s="99">
        <v>172800</v>
      </c>
    </row>
    <row r="63" spans="1:7" s="79" customFormat="1" ht="22.5" customHeight="1">
      <c r="A63" s="100"/>
      <c r="B63" s="116" t="s">
        <v>237</v>
      </c>
      <c r="C63" s="96"/>
      <c r="D63" s="96" t="s">
        <v>238</v>
      </c>
      <c r="E63" s="97">
        <v>172800</v>
      </c>
      <c r="F63" s="98"/>
      <c r="G63" s="99">
        <v>172800</v>
      </c>
    </row>
    <row r="64" spans="1:7" s="79" customFormat="1" ht="16.5" customHeight="1">
      <c r="A64" s="117"/>
      <c r="B64" s="76"/>
      <c r="C64" s="118" t="s">
        <v>315</v>
      </c>
      <c r="D64" s="96" t="s">
        <v>316</v>
      </c>
      <c r="E64" s="97">
        <v>68110</v>
      </c>
      <c r="F64" s="119"/>
      <c r="G64" s="99">
        <f>E64+F64</f>
        <v>68110</v>
      </c>
    </row>
    <row r="65" spans="1:7" s="61" customFormat="1" ht="20.25" customHeight="1">
      <c r="A65" s="174" t="s">
        <v>289</v>
      </c>
      <c r="B65" s="175"/>
      <c r="C65" s="175"/>
      <c r="D65" s="176"/>
      <c r="E65" s="120">
        <v>11215076</v>
      </c>
      <c r="F65" s="121"/>
      <c r="G65" s="122">
        <f>E65+F65</f>
        <v>11215076</v>
      </c>
    </row>
    <row r="66" spans="1:7" ht="16.5" customHeight="1">
      <c r="A66" s="173"/>
      <c r="B66" s="173"/>
      <c r="C66" s="173"/>
      <c r="D66" s="173"/>
      <c r="E66" s="173"/>
      <c r="F66" s="173"/>
      <c r="G66" s="173"/>
    </row>
  </sheetData>
  <sheetProtection/>
  <mergeCells count="5">
    <mergeCell ref="A66:G66"/>
    <mergeCell ref="A6:G6"/>
    <mergeCell ref="A7:D7"/>
    <mergeCell ref="A8:F8"/>
    <mergeCell ref="A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6" style="9" customWidth="1"/>
    <col min="2" max="2" width="10.5" style="9" customWidth="1"/>
    <col min="3" max="3" width="36.83203125" style="9" customWidth="1"/>
    <col min="4" max="5" width="13" style="9" customWidth="1"/>
    <col min="6" max="6" width="11.5" style="9" customWidth="1"/>
    <col min="7" max="7" width="11.66015625" style="9" customWidth="1"/>
    <col min="8" max="8" width="11.83203125" style="9" customWidth="1"/>
    <col min="9" max="9" width="11.16015625" style="9" customWidth="1"/>
    <col min="10" max="16384" width="9.33203125" style="9" customWidth="1"/>
  </cols>
  <sheetData>
    <row r="1" spans="1:3" s="10" customFormat="1" ht="21.75" customHeight="1">
      <c r="A1" s="158" t="s">
        <v>628</v>
      </c>
      <c r="B1" s="9"/>
      <c r="C1" s="9"/>
    </row>
    <row r="2" s="12" customFormat="1" ht="5.25" customHeight="1">
      <c r="C2" s="16"/>
    </row>
    <row r="3" spans="5:7" s="10" customFormat="1" ht="12.75">
      <c r="E3" s="53"/>
      <c r="G3" s="52" t="s">
        <v>629</v>
      </c>
    </row>
    <row r="4" spans="2:7" s="10" customFormat="1" ht="12.75">
      <c r="B4" s="19"/>
      <c r="E4" s="19"/>
      <c r="G4" s="16" t="s">
        <v>619</v>
      </c>
    </row>
    <row r="5" spans="2:7" s="10" customFormat="1" ht="12.75">
      <c r="B5" s="19"/>
      <c r="E5" s="19"/>
      <c r="G5" s="16" t="s">
        <v>291</v>
      </c>
    </row>
    <row r="6" spans="2:7" s="10" customFormat="1" ht="12.75">
      <c r="B6" s="19"/>
      <c r="E6" s="19"/>
      <c r="G6" s="16" t="s">
        <v>292</v>
      </c>
    </row>
    <row r="7" ht="6.75" customHeight="1"/>
    <row r="8" spans="1:9" s="139" customFormat="1" ht="34.5" customHeight="1">
      <c r="A8" s="185" t="s">
        <v>600</v>
      </c>
      <c r="B8" s="185"/>
      <c r="C8" s="185"/>
      <c r="D8" s="185"/>
      <c r="E8" s="185"/>
      <c r="F8" s="185"/>
      <c r="G8" s="185"/>
      <c r="H8" s="185"/>
      <c r="I8" s="185"/>
    </row>
    <row r="9" spans="5:9" ht="24.75" customHeight="1">
      <c r="E9" s="139"/>
      <c r="I9" s="140" t="s">
        <v>601</v>
      </c>
    </row>
    <row r="10" spans="1:12" s="141" customFormat="1" ht="57.75" customHeight="1">
      <c r="A10" s="142" t="s">
        <v>0</v>
      </c>
      <c r="B10" s="142" t="s">
        <v>1</v>
      </c>
      <c r="C10" s="142" t="s">
        <v>602</v>
      </c>
      <c r="D10" s="142" t="s">
        <v>603</v>
      </c>
      <c r="E10" s="142" t="s">
        <v>604</v>
      </c>
      <c r="F10" s="143" t="s">
        <v>605</v>
      </c>
      <c r="G10" s="143" t="s">
        <v>606</v>
      </c>
      <c r="H10" s="143" t="s">
        <v>607</v>
      </c>
      <c r="I10" s="143" t="s">
        <v>608</v>
      </c>
      <c r="J10" s="144"/>
      <c r="K10" s="144"/>
      <c r="L10" s="145"/>
    </row>
    <row r="11" spans="1:9" s="146" customFormat="1" ht="13.5" thickBot="1">
      <c r="A11" s="180" t="s">
        <v>609</v>
      </c>
      <c r="B11" s="181"/>
      <c r="C11" s="181"/>
      <c r="D11" s="181"/>
      <c r="E11" s="181"/>
      <c r="F11" s="181"/>
      <c r="G11" s="181"/>
      <c r="H11" s="181"/>
      <c r="I11" s="182"/>
    </row>
    <row r="12" spans="1:9" s="147" customFormat="1" ht="42.75" customHeight="1" hidden="1" thickBot="1" thickTop="1">
      <c r="A12" s="148">
        <v>600</v>
      </c>
      <c r="B12" s="149">
        <v>60097</v>
      </c>
      <c r="C12" s="150" t="s">
        <v>610</v>
      </c>
      <c r="D12" s="151">
        <v>1295000</v>
      </c>
      <c r="E12" s="151">
        <v>1250174</v>
      </c>
      <c r="F12" s="151">
        <v>8536</v>
      </c>
      <c r="G12" s="151">
        <v>36390</v>
      </c>
      <c r="H12" s="151">
        <v>18195</v>
      </c>
      <c r="I12" s="151">
        <v>18195</v>
      </c>
    </row>
    <row r="13" spans="1:9" s="147" customFormat="1" ht="24" customHeight="1" hidden="1" thickBot="1" thickTop="1">
      <c r="A13" s="183" t="s">
        <v>611</v>
      </c>
      <c r="B13" s="184"/>
      <c r="C13" s="184"/>
      <c r="D13" s="152">
        <f aca="true" t="shared" si="0" ref="D13:I13">SUM(D12)</f>
        <v>1295000</v>
      </c>
      <c r="E13" s="152">
        <f t="shared" si="0"/>
        <v>1250174</v>
      </c>
      <c r="F13" s="152">
        <f t="shared" si="0"/>
        <v>8536</v>
      </c>
      <c r="G13" s="152">
        <f t="shared" si="0"/>
        <v>36390</v>
      </c>
      <c r="H13" s="152">
        <f t="shared" si="0"/>
        <v>18195</v>
      </c>
      <c r="I13" s="152">
        <f t="shared" si="0"/>
        <v>18195</v>
      </c>
    </row>
    <row r="14" spans="1:9" s="146" customFormat="1" ht="50.25" customHeight="1" thickBot="1" thickTop="1">
      <c r="A14" s="153">
        <v>801</v>
      </c>
      <c r="B14" s="153">
        <v>80197</v>
      </c>
      <c r="C14" s="154" t="s">
        <v>612</v>
      </c>
      <c r="D14" s="155">
        <v>230250</v>
      </c>
      <c r="E14" s="155">
        <v>230250</v>
      </c>
      <c r="F14" s="155"/>
      <c r="G14" s="155"/>
      <c r="H14" s="155"/>
      <c r="I14" s="155"/>
    </row>
    <row r="15" spans="1:9" s="147" customFormat="1" ht="20.25" customHeight="1" thickBot="1" thickTop="1">
      <c r="A15" s="183" t="s">
        <v>613</v>
      </c>
      <c r="B15" s="184"/>
      <c r="C15" s="184"/>
      <c r="D15" s="152">
        <f aca="true" t="shared" si="1" ref="D15:I15">SUM(D14:D14)</f>
        <v>230250</v>
      </c>
      <c r="E15" s="152">
        <f t="shared" si="1"/>
        <v>230250</v>
      </c>
      <c r="F15" s="152">
        <f t="shared" si="1"/>
        <v>0</v>
      </c>
      <c r="G15" s="152">
        <f t="shared" si="1"/>
        <v>0</v>
      </c>
      <c r="H15" s="152">
        <f t="shared" si="1"/>
        <v>0</v>
      </c>
      <c r="I15" s="152">
        <f t="shared" si="1"/>
        <v>0</v>
      </c>
    </row>
    <row r="16" spans="1:11" s="141" customFormat="1" ht="30" customHeight="1" thickBot="1" thickTop="1">
      <c r="A16" s="179" t="s">
        <v>614</v>
      </c>
      <c r="B16" s="179"/>
      <c r="C16" s="179"/>
      <c r="D16" s="156">
        <f aca="true" t="shared" si="2" ref="D16:I16">SUM(D13+D15)</f>
        <v>1525250</v>
      </c>
      <c r="E16" s="156">
        <f t="shared" si="2"/>
        <v>1480424</v>
      </c>
      <c r="F16" s="156">
        <f t="shared" si="2"/>
        <v>8536</v>
      </c>
      <c r="G16" s="156">
        <f t="shared" si="2"/>
        <v>36390</v>
      </c>
      <c r="H16" s="156">
        <f t="shared" si="2"/>
        <v>18195</v>
      </c>
      <c r="I16" s="156">
        <f t="shared" si="2"/>
        <v>18195</v>
      </c>
      <c r="K16" s="9"/>
    </row>
    <row r="17" spans="1:9" s="141" customFormat="1" ht="13.5" thickBot="1">
      <c r="A17" s="180" t="s">
        <v>615</v>
      </c>
      <c r="B17" s="181"/>
      <c r="C17" s="181"/>
      <c r="D17" s="181"/>
      <c r="E17" s="181"/>
      <c r="F17" s="181"/>
      <c r="G17" s="181"/>
      <c r="H17" s="181"/>
      <c r="I17" s="182"/>
    </row>
    <row r="18" spans="1:9" s="147" customFormat="1" ht="42.75" customHeight="1" hidden="1" thickBot="1" thickTop="1">
      <c r="A18" s="148">
        <v>600</v>
      </c>
      <c r="B18" s="149">
        <v>60097</v>
      </c>
      <c r="C18" s="150" t="s">
        <v>610</v>
      </c>
      <c r="D18" s="151">
        <v>1295000</v>
      </c>
      <c r="E18" s="151">
        <v>1250174</v>
      </c>
      <c r="F18" s="151">
        <v>8536</v>
      </c>
      <c r="G18" s="151">
        <v>36390</v>
      </c>
      <c r="H18" s="151">
        <v>18195</v>
      </c>
      <c r="I18" s="151">
        <v>18195</v>
      </c>
    </row>
    <row r="19" spans="1:9" s="147" customFormat="1" ht="24" customHeight="1" hidden="1" thickBot="1" thickTop="1">
      <c r="A19" s="183" t="s">
        <v>611</v>
      </c>
      <c r="B19" s="184"/>
      <c r="C19" s="184"/>
      <c r="D19" s="152">
        <f aca="true" t="shared" si="3" ref="D19:I19">SUM(D18)</f>
        <v>1295000</v>
      </c>
      <c r="E19" s="152">
        <f t="shared" si="3"/>
        <v>1250174</v>
      </c>
      <c r="F19" s="152">
        <f t="shared" si="3"/>
        <v>8536</v>
      </c>
      <c r="G19" s="152">
        <f t="shared" si="3"/>
        <v>36390</v>
      </c>
      <c r="H19" s="152">
        <f t="shared" si="3"/>
        <v>18195</v>
      </c>
      <c r="I19" s="152">
        <f t="shared" si="3"/>
        <v>18195</v>
      </c>
    </row>
    <row r="20" spans="1:9" s="146" customFormat="1" ht="50.25" customHeight="1" thickBot="1" thickTop="1">
      <c r="A20" s="153">
        <v>801</v>
      </c>
      <c r="B20" s="153">
        <v>80197</v>
      </c>
      <c r="C20" s="154" t="s">
        <v>612</v>
      </c>
      <c r="D20" s="155">
        <v>180454</v>
      </c>
      <c r="E20" s="155">
        <v>180454</v>
      </c>
      <c r="F20" s="155"/>
      <c r="G20" s="155"/>
      <c r="H20" s="155"/>
      <c r="I20" s="155"/>
    </row>
    <row r="21" spans="1:9" s="147" customFormat="1" ht="20.25" customHeight="1" thickBot="1" thickTop="1">
      <c r="A21" s="183" t="s">
        <v>613</v>
      </c>
      <c r="B21" s="184"/>
      <c r="C21" s="184"/>
      <c r="D21" s="152">
        <f aca="true" t="shared" si="4" ref="D21:I21">SUM(D20:D20)</f>
        <v>180454</v>
      </c>
      <c r="E21" s="152">
        <f t="shared" si="4"/>
        <v>180454</v>
      </c>
      <c r="F21" s="152">
        <f t="shared" si="4"/>
        <v>0</v>
      </c>
      <c r="G21" s="152">
        <f t="shared" si="4"/>
        <v>0</v>
      </c>
      <c r="H21" s="152">
        <f t="shared" si="4"/>
        <v>0</v>
      </c>
      <c r="I21" s="152">
        <f t="shared" si="4"/>
        <v>0</v>
      </c>
    </row>
    <row r="22" spans="1:11" s="141" customFormat="1" ht="30" customHeight="1" thickBot="1" thickTop="1">
      <c r="A22" s="179" t="s">
        <v>614</v>
      </c>
      <c r="B22" s="179"/>
      <c r="C22" s="179"/>
      <c r="D22" s="156">
        <f aca="true" t="shared" si="5" ref="D22:I22">SUM(D19+D21)</f>
        <v>1475454</v>
      </c>
      <c r="E22" s="156">
        <f t="shared" si="5"/>
        <v>1430628</v>
      </c>
      <c r="F22" s="156">
        <f t="shared" si="5"/>
        <v>8536</v>
      </c>
      <c r="G22" s="156">
        <f t="shared" si="5"/>
        <v>36390</v>
      </c>
      <c r="H22" s="156">
        <f t="shared" si="5"/>
        <v>18195</v>
      </c>
      <c r="I22" s="156">
        <f t="shared" si="5"/>
        <v>18195</v>
      </c>
      <c r="K22" s="9"/>
    </row>
    <row r="24" ht="12.75">
      <c r="D24" s="146"/>
    </row>
    <row r="25" ht="12.75">
      <c r="D25" s="157"/>
    </row>
  </sheetData>
  <sheetProtection/>
  <mergeCells count="9">
    <mergeCell ref="A22:C22"/>
    <mergeCell ref="A16:C16"/>
    <mergeCell ref="A17:I17"/>
    <mergeCell ref="A19:C19"/>
    <mergeCell ref="A21:C21"/>
    <mergeCell ref="A8:I8"/>
    <mergeCell ref="A11:I11"/>
    <mergeCell ref="A13:C13"/>
    <mergeCell ref="A15:C15"/>
  </mergeCells>
  <printOptions/>
  <pageMargins left="0.17" right="0.18" top="0.39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2009-01-05T13:55:29Z</cp:lastPrinted>
  <dcterms:created xsi:type="dcterms:W3CDTF">2008-12-29T07:27:12Z</dcterms:created>
  <dcterms:modified xsi:type="dcterms:W3CDTF">2009-01-07T08:53:46Z</dcterms:modified>
  <cp:category/>
  <cp:version/>
  <cp:contentType/>
  <cp:contentStatus/>
</cp:coreProperties>
</file>